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000" activeTab="5"/>
  </bookViews>
  <sheets>
    <sheet name="Паспорт" sheetId="4" r:id="rId1"/>
    <sheet name="Показатели МП" sheetId="2" r:id="rId2"/>
    <sheet name="Структура МП" sheetId="3" r:id="rId3"/>
    <sheet name="Перечень мероприятий" sheetId="5" r:id="rId4"/>
    <sheet name="приложение 5" sheetId="1" r:id="rId5"/>
    <sheet name="Перечень мероприятий (2)" sheetId="6" r:id="rId6"/>
  </sheets>
  <definedNames>
    <definedName name="_xlnm.Print_Area" localSheetId="4">'приложение 5'!$A$1:$L$117</definedName>
  </definedNames>
  <calcPr calcId="162913"/>
</workbook>
</file>

<file path=xl/calcChain.xml><?xml version="1.0" encoding="utf-8"?>
<calcChain xmlns="http://schemas.openxmlformats.org/spreadsheetml/2006/main">
  <c r="D116" i="1"/>
  <c r="D44"/>
  <c r="D74"/>
  <c r="D64"/>
  <c r="D24" l="1"/>
  <c r="D19" l="1"/>
  <c r="J36" i="6" l="1"/>
  <c r="E92" i="1" l="1"/>
  <c r="E91" s="1"/>
  <c r="D92"/>
  <c r="D91" s="1"/>
  <c r="I91"/>
  <c r="H91"/>
  <c r="G91"/>
  <c r="F91"/>
  <c r="E87"/>
  <c r="E86" s="1"/>
  <c r="D87"/>
  <c r="D86" s="1"/>
  <c r="I86"/>
  <c r="H86"/>
  <c r="G86"/>
  <c r="F86"/>
  <c r="E82"/>
  <c r="E81" s="1"/>
  <c r="D82"/>
  <c r="D81" s="1"/>
  <c r="I81"/>
  <c r="H81"/>
  <c r="G81"/>
  <c r="F81"/>
  <c r="E80"/>
  <c r="E76" s="1"/>
  <c r="D80"/>
  <c r="D76" s="1"/>
  <c r="I76"/>
  <c r="H76"/>
  <c r="G76"/>
  <c r="F76"/>
  <c r="I66"/>
  <c r="H66"/>
  <c r="G66"/>
  <c r="F66"/>
  <c r="E66"/>
  <c r="D66"/>
  <c r="I61"/>
  <c r="H61"/>
  <c r="G61"/>
  <c r="F61"/>
  <c r="E61"/>
  <c r="D61"/>
  <c r="H24" i="2"/>
  <c r="I24" s="1"/>
  <c r="J24" s="1"/>
  <c r="C15" i="4" l="1"/>
  <c r="C14"/>
  <c r="J13" i="2" l="1"/>
  <c r="I13"/>
  <c r="H13"/>
  <c r="G13"/>
  <c r="F13"/>
  <c r="E13"/>
  <c r="D13"/>
  <c r="E12"/>
  <c r="D12"/>
  <c r="J12"/>
  <c r="I12"/>
  <c r="H12"/>
  <c r="G12"/>
  <c r="F12"/>
</calcChain>
</file>

<file path=xl/sharedStrings.xml><?xml version="1.0" encoding="utf-8"?>
<sst xmlns="http://schemas.openxmlformats.org/spreadsheetml/2006/main" count="933" uniqueCount="523">
  <si>
    <t>№ п/п</t>
  </si>
  <si>
    <t>Объем финансового обеспечения по годам реализации тыс.рублей</t>
  </si>
  <si>
    <t>2026 г.</t>
  </si>
  <si>
    <t>2027 г.</t>
  </si>
  <si>
    <t>2028 г.</t>
  </si>
  <si>
    <t>2029 г.</t>
  </si>
  <si>
    <t>2030 г.</t>
  </si>
  <si>
    <t>2031 г.</t>
  </si>
  <si>
    <t>1</t>
  </si>
  <si>
    <t>2</t>
  </si>
  <si>
    <t>3</t>
  </si>
  <si>
    <t>Приложение № 1</t>
  </si>
  <si>
    <t>ПАСПОРТ</t>
  </si>
  <si>
    <t>Период реализации муниципальной программы (комплексной программы)</t>
  </si>
  <si>
    <t>2026-2031 годы</t>
  </si>
  <si>
    <t>2026 год</t>
  </si>
  <si>
    <t>2027 год</t>
  </si>
  <si>
    <t>2028 год</t>
  </si>
  <si>
    <t>2029 год</t>
  </si>
  <si>
    <t>2030 год</t>
  </si>
  <si>
    <t>2031 год</t>
  </si>
  <si>
    <t>Связь с национальными целями развития Российской Федерации, государственными программами Республики Алтай</t>
  </si>
  <si>
    <t>Единица измерения</t>
  </si>
  <si>
    <t>Значение показателей</t>
  </si>
  <si>
    <t>%</t>
  </si>
  <si>
    <t>-</t>
  </si>
  <si>
    <t>Приложение № 2</t>
  </si>
  <si>
    <t>1.1</t>
  </si>
  <si>
    <t>Срок реализации: 2026-2031 годы</t>
  </si>
  <si>
    <t>1.1.1</t>
  </si>
  <si>
    <t>Наименование Мероприятия (результат)</t>
  </si>
  <si>
    <t>наименование</t>
  </si>
  <si>
    <t>единица измерения</t>
  </si>
  <si>
    <t>Базовое значение</t>
  </si>
  <si>
    <t>Целевые показатели непосредственного результата реализации мероприятия</t>
  </si>
  <si>
    <t>Значения мероприятия (результата) по годам</t>
  </si>
  <si>
    <t>Сроки наступления мероприятия</t>
  </si>
  <si>
    <t>I полугодие</t>
  </si>
  <si>
    <t>II полугодие</t>
  </si>
  <si>
    <t>Приложение № 4</t>
  </si>
  <si>
    <t>Наименование муниципальной программы (комплексной программы),  структурного элемента муниципальной программы (комплексной подпрограммы)</t>
  </si>
  <si>
    <t>Источник финансового обеспечения</t>
  </si>
  <si>
    <t>4</t>
  </si>
  <si>
    <t>5</t>
  </si>
  <si>
    <t>6</t>
  </si>
  <si>
    <t>7</t>
  </si>
  <si>
    <t>8</t>
  </si>
  <si>
    <t>9</t>
  </si>
  <si>
    <t>всего, в том числе:</t>
  </si>
  <si>
    <t>федеральный бюджет (справочно)</t>
  </si>
  <si>
    <t>республиканский бюджет Республики Алтай (справочно)</t>
  </si>
  <si>
    <t>иные источники (справочно)</t>
  </si>
  <si>
    <t>1.2</t>
  </si>
  <si>
    <t>Региональный проект "Наименование"</t>
  </si>
  <si>
    <t>Ответственный за реализацию(наименование ОИВ)</t>
  </si>
  <si>
    <t>1.1.2</t>
  </si>
  <si>
    <t>Муниципальный проект "Наименование"</t>
  </si>
  <si>
    <t>Приложение № 5</t>
  </si>
  <si>
    <t>2026г.</t>
  </si>
  <si>
    <t>2027г.</t>
  </si>
  <si>
    <t>2028г.</t>
  </si>
  <si>
    <t>2029г.</t>
  </si>
  <si>
    <t>2030г.</t>
  </si>
  <si>
    <t>2031г.</t>
  </si>
  <si>
    <t>Муниципальная программа                                   (комплексная программа)</t>
  </si>
  <si>
    <t xml:space="preserve">местный бюджет муниципального образования </t>
  </si>
  <si>
    <t xml:space="preserve">местный бюджетмуниципального образования </t>
  </si>
  <si>
    <t>Доля муниципальных общеобразовательных учреждений, соответствующих современным требованиям обучения, в общем количестве муниципальных общеобразовательных учреждений</t>
  </si>
  <si>
    <t>Доля детей в возрасте 1-6 лет, состоящих на учете для определения в муниципальные дошкольные образовательные учреждения, в общей численности детей в возрасте 1-6 лет</t>
  </si>
  <si>
    <t>Доля детей в возрасте 5-18 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возрастной группы</t>
  </si>
  <si>
    <t>Охват детей в возрасте от 5 до 18 лет, имеющих право на получение дополнительного образования в рамках системы персонифицированного финансирования</t>
  </si>
  <si>
    <t>1.2.</t>
  </si>
  <si>
    <t>чел.</t>
  </si>
  <si>
    <t>1.5</t>
  </si>
  <si>
    <t>Повышение доступности качественного образования, соответствующего требованиям инновационного развития экономики и современным потребностям общества, совершенствование реализации молодежной политики в Чемальском районе</t>
  </si>
  <si>
    <t>Задача 2Подпрограмма «Развитие образования и молодежной политики в Чемальском районе» (создание условий для развития системы общего и дошкольного образования;
создание условий для развития системы качественного дополнительного образования;
совершенствование и развитие механизма реализации эффективной молодежной политики;
повышение энергетической эффективности объектов образования )</t>
  </si>
  <si>
    <t>Развитие культуры, сохранение историко-культурного наследия, развитие физической культуры и  спорта</t>
  </si>
  <si>
    <t>Задача 3 «Развитие культуры и спорта в Чемальском районе»; (1)	Развитие культурно досуговой и музейной деятельности, обеспечение библиотечного обслуживания населения;
2)	Создание условий, обеспечивающих возможность регулярно заниматься физической культурой и массовым спортом, вести здоровый образ жизни )</t>
  </si>
  <si>
    <t>Задача 1. Муниципальная программа «Социальное развитие» (Повышение доступности качественного образования, соответствующего требованиям инновационного развития экономики и современным потребностям общества;
Обеспечение функционирования системы персонифицированного финансирования, обеспечивающей свободу выбора образовательных программ, равенство доступа к дополнительному образованию за счет средств бюджетов бюджетной системы, легкость и оперативность смены осваиваемых образовательных программ;
Совершенствование реализации молодежной политики в Чемальском районе;
Развитие культуры в Чемальском районе и сохранение историко-культурного наследия;
Развитие физической культуры и  спорта;
Привлечение СОНКО к работе с отдельными категориями населения: пенсионерами, инвалидами, малообеспеченными семьями с детьми и др.)</t>
  </si>
  <si>
    <t>Проведение эффективной муниципальной политики в области  социального развития муниципального образования «Чемальский район»</t>
  </si>
  <si>
    <t>Доля муниципальных общеобразовательных учреждений, соответствующих современным требованиям обучения, в общем количестве муниципальных общеобразовательных учреждений;
- Доля детей в возрасте 1-6 лет, состоящих на учете для определения в муниципальные дошкольные образовательные учреждения, в общей численности детей в возрасте 1-6 лет;
- Охват детей в возрасте от 5 до 18 лет, имеющих право на получение дополнительного образования в рамках системы персонифицированного финансирования, %;
- Доля детей в возрасте 5-18 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возрастной группы;
- Удовлетворенность населения качеством предоставляемых услуг в сфере культуры %;
- Удельный вес населения, систематически занимающегося физической культурой и спортом от общей численности населения района, %;
- Доля молодежи, участвующей в мероприятиях сферы реализации молодежной политики, от общего числа молодежи  района, %;</t>
  </si>
  <si>
    <t>Доля муниципальных общеобразовательных учреждений, здания которых находятся в аварийном состоянии или требуют капитального ремонта, в общем количестве муниципальных общеобразовательных учреждений, %; 
Доля выпускников муниципальных общеобразовательных учреждений, не получивших аттестат о среднем (полном) образовании, в общей численности выпускников муниципальных общеобразовательных учреждений, %;
Доля образовательных учреждений района, в которых проведены энергосберегающие мероприятия в общей численности образовательных учреждений района, %;
Численность детей, охваченных модифицированными программами дополнительного образования в общей численности детей и молодежи 5-18 лет, чел.  
Доля детей в возрасте 1-6 лет, получающих дошкольную образовательную услугу и (или) услугу по их содержанию в муниципальных образовательных учреждениях в общей численности детей в возрасте 1-6 лет., %;
Доля детей первой и второй групп здоровья в общей численности обучающихся в муниципальных общеобразовательных учреждениях, %;
Доля молодежи, охваченной мероприятиями по пропаганде здорового образа жизни и профилактике негативных явлений, от общего числа молодежи, %;
Доля учащихся общеобразовательных организаций 5-11 классов из малообеспеченных семей, обеспеченных льготным горячим питанием, от общего количества учащихся общеобразовательных организаций 5-11 классов из семей малообеспеченных семей, признанных в установленном порядке, %;
Доля обучающихся общеобразовательных организаций 1-4 классов, получающих горячее питание, от общего количества учащихся общеобразовательных организаций 1-4 классов, %.</t>
  </si>
  <si>
    <t>удельный вес населения,  участвующего  в  культурно-досуговых мероприятиях, проводимых муниципальными организациями культуры от  общей  численности    населения района, % 
соотношение среднемесячной номинальной начисленной заработной платы работников учреждений культуры и искусства к среднемесячной номинальной заработной плате, %
количество постоянных пользователей в общедоступных библиотеках на 1000 человек населения, единиц на 1000 человек населения;
количество проведенных районных мероприятий по привлечению к спорту, ед.;
удельный вес детей в возрасте от 5 до 18 лет, получающих услуги по дополнительному образованию физкультурно-спортивной направленности от общей численности детей и молодежи от  5-18 лет, %;</t>
  </si>
  <si>
    <t>Подпрограмма «Развитие образования и молодежной политики в Чемальском районе»</t>
  </si>
  <si>
    <t>Предоставление бесплатного дошкольного образования</t>
  </si>
  <si>
    <t>Количество получателей услуги</t>
  </si>
  <si>
    <t>Предоставление общедоступного и бесплатного начального общего, основного общего, среднего (полного) общего образования по основным общеобразовательным программам</t>
  </si>
  <si>
    <t>Предоставление услуги по содержанию обучающихся в интернате</t>
  </si>
  <si>
    <t>Предоставление дополнительного образования в области детского творчества</t>
  </si>
  <si>
    <t>Дополнительное образование детей</t>
  </si>
  <si>
    <t>Организация отдыха обучающихся (воспитанников) образовательных учреждений в каникулярное время</t>
  </si>
  <si>
    <t>Подпрограмма «Развитие культуры и спорта в Чемальском районе»</t>
  </si>
  <si>
    <t>Предоставление дополнительного образования в области детского спорта</t>
  </si>
  <si>
    <t xml:space="preserve">1788	</t>
  </si>
  <si>
    <t>муниципальной программы "Развитие социальной сферы и укрепление общественного здоровья населения муниципального образования                   "Чемальский район" на 2026-2031 годы"</t>
  </si>
  <si>
    <t>1.Основные положения</t>
  </si>
  <si>
    <t>Ответственный исполнитель муниципальной программы</t>
  </si>
  <si>
    <t xml:space="preserve">Цель муниципальной программы </t>
  </si>
  <si>
    <t>Направления (подпрограмма) муниципальной программы(при необходимости)</t>
  </si>
  <si>
    <t>Объем бюджетных ассигнований муниципальной программы, в том числе по годам реализации</t>
  </si>
  <si>
    <t xml:space="preserve"> к муниципальной программе "Развитие социальной сферы и укрепление общественного здоровья населения муниципального образования  "Чемальский район" на 2026-2031 годы"</t>
  </si>
  <si>
    <t xml:space="preserve"> к муниципальной программе "Развитие социальной сферы и укрепление общественного здоровья населения муниципального образования                          "Чемальский район" на 2026-2031 годы"</t>
  </si>
  <si>
    <t>2. Показатели муниципальной программы</t>
  </si>
  <si>
    <t xml:space="preserve">Число посещений мероприятий организаций культуры </t>
  </si>
  <si>
    <t xml:space="preserve">тыс. чел. </t>
  </si>
  <si>
    <t>Увеличение числа посещений культурных мероприятий</t>
  </si>
  <si>
    <t>Единая межведомственная информационно-статистическая система (далее-ЕМИСС)</t>
  </si>
  <si>
    <t>Уровень обеспеченности организациями культуры на территории Чемальского района (КДУ)</t>
  </si>
  <si>
    <t xml:space="preserve">Оценка эффективности деятельности органов
местного самоуправления муниципального образования «Чемальский  район» 
</t>
  </si>
  <si>
    <t>Уровень обеспеченности организациями культуры на территории Чемальского района (БИБЛИОТЕКИ)</t>
  </si>
  <si>
    <t>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культуры.</t>
  </si>
  <si>
    <t>Увеличение доли населения,  систематически занимающихся физической культурой и спортом</t>
  </si>
  <si>
    <t>Региональный проект "Расширение спектра  культурно-досуговых услуг в Республике Алтай "</t>
  </si>
  <si>
    <t>Обеспечение развития и укрепления материально-технической базы учреждений культурно-досугового типа</t>
  </si>
  <si>
    <t>Уровень обеспеченности организациями культуры на территории Чемальского района</t>
  </si>
  <si>
    <t>Государственная поддержка отрасли культуры (Поддержка лучшим сельским учреждениям культуры)</t>
  </si>
  <si>
    <t>Лучшим сельским учреждениям культуры предоставлено денежное поощрение</t>
  </si>
  <si>
    <t>По результатам конкурса Министерства культуры Республики Алтай</t>
  </si>
  <si>
    <t>1.1.3</t>
  </si>
  <si>
    <t>Государственная поддержка отрасли культуры (Поддержка лучшим работникам сельских учреждениям культуры)</t>
  </si>
  <si>
    <t>Лучшим работникам сельских учреждений культуры предоставлено денежное поощрение</t>
  </si>
  <si>
    <t>Комплекс процессных мероприятий "Сохранение и развитие культуры"</t>
  </si>
  <si>
    <t>1.2.1</t>
  </si>
  <si>
    <t xml:space="preserve">Организация деятельности клубных формирований и формирований самодеятельного народного творчества </t>
  </si>
  <si>
    <t>Рост качественных мероприятий в сфере культуры. Уселение муниципальной поддержки коллективов художественной самодеятельности. Качественный уровень развития учреждений культурно-досугового типа</t>
  </si>
  <si>
    <t>Число посещений мероприятий организаций культуры. Доля зданий учреждений культуры, навходящихся в удовлетворительном состоянии, в общем количестве зданий данных учреждений</t>
  </si>
  <si>
    <t>2.1</t>
  </si>
  <si>
    <t>Региональный проект "Повышения уровня и качества предоставления библиотечных услуг в  Республике Алтай "</t>
  </si>
  <si>
    <t>2.1.1</t>
  </si>
  <si>
    <t>Ежегодное пополнение фондов муниципальных библиотек</t>
  </si>
  <si>
    <t>Созданы условия для устойчивого развития библиотечной сети муниципальных библиотек, рост востребованности библиотек у населения, обеспечивающих реализацию конституционных прав граждан на свободный доступ к информации, их приобщение к ценностям российской и мировой культуры, практическим и фундаментальными знаниями, а также на творческую самореализацию</t>
  </si>
  <si>
    <t xml:space="preserve">Число посещений мероприятий организаций культуры. </t>
  </si>
  <si>
    <t>2.2</t>
  </si>
  <si>
    <t>2.2.1</t>
  </si>
  <si>
    <t xml:space="preserve">Укрепление материально-технической базы сельских библиотек </t>
  </si>
  <si>
    <t>2.3</t>
  </si>
  <si>
    <r>
      <t xml:space="preserve">Комплекс процессных мероприятий "Развитие библиотечного дела" </t>
    </r>
    <r>
      <rPr>
        <b/>
        <vertAlign val="superscript"/>
        <sz val="11"/>
        <color theme="1"/>
        <rFont val="Calibri"/>
        <family val="2"/>
        <charset val="204"/>
        <scheme val="minor"/>
      </rPr>
      <t/>
    </r>
  </si>
  <si>
    <t>2.3.1</t>
  </si>
  <si>
    <t xml:space="preserve">Обеспечение доступности библиотечных услуг разным категориям пользователей </t>
  </si>
  <si>
    <t xml:space="preserve">Удовлетворение информационных запросов различных категорий пользователей; популяризация чтения; внедрение инновационных форм библиотечно-информационного обслуживания </t>
  </si>
  <si>
    <t xml:space="preserve">3.1 </t>
  </si>
  <si>
    <t xml:space="preserve">Региональный проект "Развитие физической культуры и массового спорта" </t>
  </si>
  <si>
    <t>3.1.1</t>
  </si>
  <si>
    <t xml:space="preserve">Создание  "умных" спортивных площадок в рамках федерального проекта "Бизнес-спринт" (Я выбираю спорт) </t>
  </si>
  <si>
    <t>Созданы условия для развития физической культуры и спорта населения Чемальского района, развитие материально-технической базы в сфере физической культуры и спорта, Поэтапное внедрение Всероссийского физкультурно-спротивного комплекса "Готов к труду и обороне"</t>
  </si>
  <si>
    <t xml:space="preserve">Доля населения, систематически занимающихся физической культурой и спортом в Чемальском районе;  Доля жителей Чемальского района, выполнивших нормативы испытаний (тестов) Всероссийского комплекса "Готов к труду и обороне" (ГТО), в общей численности населения, принявшего участие в испытаниях (тестах) </t>
  </si>
  <si>
    <t>3.1.2</t>
  </si>
  <si>
    <t>Строительство ФОК (стадион в с.Чемал в рамках федерального проекта "Бизнес-спринт (Я выбираю спорт)")</t>
  </si>
  <si>
    <t>3.2.</t>
  </si>
  <si>
    <r>
      <t xml:space="preserve">Комплекс процессных мероприятий "Организация, проведение и обеспечение участия в физкультурных (физкультурно - оздоровитиельных) мероприятиях" </t>
    </r>
    <r>
      <rPr>
        <b/>
        <vertAlign val="superscript"/>
        <sz val="11"/>
        <color theme="1"/>
        <rFont val="Calibri"/>
        <family val="2"/>
        <charset val="204"/>
        <scheme val="minor"/>
      </rPr>
      <t/>
    </r>
  </si>
  <si>
    <t>3.2.1</t>
  </si>
  <si>
    <t>Создание условий для привлечения граждан к систематическим занятиям физической культурой и спортом, а также развитие массового спорта различных групп населения и участие в региональных, всероссийских и международных физкультурно-спортивных мероприятиях всеми возрастными группами</t>
  </si>
  <si>
    <t>Проведение массовых спортивных мероприятий, обеспечивающих участие всех социальных и возрастных групп населения; Развитие игровых видов спорта, в том числе национальных, уличных, массовых и командных семейных видов спорта; Формирование команд муниципального образования в целях участия в физкультурных мероприятиях регионального, межрегионального, всероссийского и международного уровней</t>
  </si>
  <si>
    <t>3.2.2</t>
  </si>
  <si>
    <t xml:space="preserve">Повышение доступности спортивной инфрастрактуры для всех категорий и групп населения </t>
  </si>
  <si>
    <t>Капитальный ремонт, текущий ремонт, обустройство и техническое переоснащение, благоустройство территорий объектов спорта</t>
  </si>
  <si>
    <t>Доля населения, систематически занимающихся физической культурой и спортом в Чемальском районе</t>
  </si>
  <si>
    <t>культура</t>
  </si>
  <si>
    <t>1. Региональный проект "Расширение спектра  культурно-досуговых услуг в Республике Алтай "</t>
  </si>
  <si>
    <t>Муниципальными учреждениями культурно-досугового типа в населенных пунктах с числом жителей до 50 тысяч человек реализованы мероприятия по развитию и укреплению материально-технической базы</t>
  </si>
  <si>
    <t xml:space="preserve">ед. </t>
  </si>
  <si>
    <t>V</t>
  </si>
  <si>
    <t>1.3</t>
  </si>
  <si>
    <t xml:space="preserve">чел. </t>
  </si>
  <si>
    <t>Государственная поддержка отрасли культуры (комплектование книжных фондов государственных общедоступных библиотек)</t>
  </si>
  <si>
    <t>Проведены мероприятия по комплектованию книжных фондов библиотек муниципальных образований</t>
  </si>
  <si>
    <t>Создание спортивных площадок</t>
  </si>
  <si>
    <t xml:space="preserve">Количество созданых "умных" спортивных площадок </t>
  </si>
  <si>
    <t>Количество  стадионов</t>
  </si>
  <si>
    <t>ед</t>
  </si>
  <si>
    <t>4. Комплекс процессных мероприятий "Сохранение и развитие культуры"</t>
  </si>
  <si>
    <t>4.1</t>
  </si>
  <si>
    <t xml:space="preserve">Обеспечение деятельности муниципальных учреждений культуры </t>
  </si>
  <si>
    <t xml:space="preserve">Увеличение количества культурно-массовых и других мероприятий по всем видам учреждений культуры </t>
  </si>
  <si>
    <t>4.2</t>
  </si>
  <si>
    <t>Проведение культурно-массовых мероприятий муниципальных учреждений культуры</t>
  </si>
  <si>
    <t>х</t>
  </si>
  <si>
    <t>4.3</t>
  </si>
  <si>
    <t>Расходы на оплату труда с начислениями на нее работников муниципальных учреждений культуры</t>
  </si>
  <si>
    <t>4.4</t>
  </si>
  <si>
    <t xml:space="preserve">Расходы на уплату налогов, пошлин и сборов муниципальных учреждений культуры </t>
  </si>
  <si>
    <t>4.5</t>
  </si>
  <si>
    <t>Расходы на коммунальные услуги муниципальных учреждений культуры</t>
  </si>
  <si>
    <t>4.6</t>
  </si>
  <si>
    <t xml:space="preserve">Улучшение материально-технической базы </t>
  </si>
  <si>
    <t xml:space="preserve">5. Комплекс процессных мероприятий "Развитие библиотечного дела" </t>
  </si>
  <si>
    <t>5.1</t>
  </si>
  <si>
    <t>Обеспечение деятельности муниципальных библиотек</t>
  </si>
  <si>
    <t>Количество зарегистрированных пользователей в библиотечной сети</t>
  </si>
  <si>
    <t>5.2</t>
  </si>
  <si>
    <t>Проведение культурно-массовых мероприятий учреждениями муниципальных библиотек</t>
  </si>
  <si>
    <t>5.3</t>
  </si>
  <si>
    <t>Расходы на оплату труда с начислениеями нанее работников муниципальных учреждений культуры</t>
  </si>
  <si>
    <t>5.4</t>
  </si>
  <si>
    <t>5.5</t>
  </si>
  <si>
    <t>5.6</t>
  </si>
  <si>
    <t>Комплектование книжных фондов муниципальных библиотек</t>
  </si>
  <si>
    <t xml:space="preserve">6. Комплекс процессных мероприятий "Организация, проведение и обеспечение участия в физкультурных (физкультурно - оздоровитиельных) мероприятиях" </t>
  </si>
  <si>
    <t>6.1</t>
  </si>
  <si>
    <t xml:space="preserve">Организация и проведение физкультурных (физкультурно-оздоровительных) и спортивных мероприятий муниципальными учреждениями физической культуры и спорта </t>
  </si>
  <si>
    <t>Количество проведенных на территории Чемальского района физкультурных и спортивно-массовых мероприятий</t>
  </si>
  <si>
    <t>6.2</t>
  </si>
  <si>
    <t xml:space="preserve">Обеспечение деятельности муниципальных учреждений физической культуры и спорта </t>
  </si>
  <si>
    <t>6.3</t>
  </si>
  <si>
    <t>Расходы  на оплату труда и начисления на нее работников учреждений спорта</t>
  </si>
  <si>
    <t>6.4</t>
  </si>
  <si>
    <t>6.5</t>
  </si>
  <si>
    <t>6.6.</t>
  </si>
  <si>
    <t xml:space="preserve"> Региональный проект"Развитие физической культуры и массового спорта" </t>
  </si>
  <si>
    <t>умная площадка 12244,9</t>
  </si>
  <si>
    <t xml:space="preserve">Комплекс процессных мероприятий "Развитие библиотечного дела" </t>
  </si>
  <si>
    <t xml:space="preserve">Комплекс процессных мероприятий "Организация, проведение и обеспечение участия в физкультурных (физкультурно - оздоровитиельных) мероприятиях" </t>
  </si>
  <si>
    <t xml:space="preserve"> к муниципальной программе "Развитие социальной сферы и укрепление общественного здоровья населения муниципального образования                                                       "Чемальский район" на 2026-2031 годы"</t>
  </si>
  <si>
    <t>4. Перечень мероприятий (результатов) муниципальной программы</t>
  </si>
  <si>
    <t xml:space="preserve">5. Финансовое обеспечение муниципальной программы муниципального образования </t>
  </si>
  <si>
    <t>МБУ "Центр культуры и спорта Чемальского района"</t>
  </si>
  <si>
    <t xml:space="preserve">Доля населения, систематически занимающегося физической культурой и спортом </t>
  </si>
  <si>
    <t>Ответственный за реализацию (МБУ "Центр культуры и спорта Чемальского района")</t>
  </si>
  <si>
    <r>
      <t xml:space="preserve">Направление  (подпрограмма) 1 "Развитие культурной среды" </t>
    </r>
    <r>
      <rPr>
        <b/>
        <vertAlign val="superscript"/>
        <sz val="11"/>
        <color theme="1"/>
        <rFont val="Calibri"/>
        <family val="2"/>
        <charset val="204"/>
        <scheme val="minor"/>
      </rPr>
      <t/>
    </r>
  </si>
  <si>
    <r>
      <t xml:space="preserve">Направление  (подпрограмма) 2 "Развитие библиотечного дела" </t>
    </r>
    <r>
      <rPr>
        <b/>
        <vertAlign val="superscript"/>
        <sz val="11"/>
        <color theme="1"/>
        <rFont val="Calibri"/>
        <family val="2"/>
        <charset val="204"/>
        <scheme val="minor"/>
      </rPr>
      <t/>
    </r>
  </si>
  <si>
    <r>
      <t xml:space="preserve">Направление  (подпрограмма) 3 "Развитие физической культуры и массового спорта" </t>
    </r>
    <r>
      <rPr>
        <b/>
        <vertAlign val="superscript"/>
        <sz val="11"/>
        <color theme="1"/>
        <rFont val="Calibri"/>
        <family val="2"/>
        <charset val="204"/>
        <scheme val="minor"/>
      </rPr>
      <t/>
    </r>
  </si>
  <si>
    <t>Созданы условия для развития физической культуры и спорта населения Чемальского района, развитие материально-технической базы в сфере физической культуры и спорта.Поэтапное внедрение Всероссийского физкультурно-спротивного комплекса "Готов к труду и обороне"</t>
  </si>
  <si>
    <t>Обеспечение развития и укрепления материально-технической базы домов культуры в населенных пунктах  с числом жителей до 50 тысяч человек                     (реализация мероприятий по развитию и укреплению материально-технической базы)</t>
  </si>
  <si>
    <t>2. Региональный проект "Повышения уровня и качества предоставления библиотечных услуг в  Республике Алтай "</t>
  </si>
  <si>
    <t xml:space="preserve">3. Региональный проект "Развитие физической культуры и массового спорта" </t>
  </si>
  <si>
    <t>Отдел образования администрации Чемальского района</t>
  </si>
  <si>
    <t>Национальная цель "Цифровая трансформация государственного и муниципального управления, экономики и социальной сферы";             
Национальная цель-Увеличение числа посещений культурных мероприятий                                                                                Национальная цель    -     Увеличение числа занимающихся физической культурой и спором в муниципальном образовании «Чемальский район» ,                                                                                                                               Государственная программа Республики Алтай " Развитие культуры"                                                                                                     Государственная программа Республики Алтай "Развитие физической культуры и спорта"; Государственная программа "Развитие образования"</t>
  </si>
  <si>
    <t xml:space="preserve">Цель 1. Обеспечение доступности качественного образования в МО "Чемальский район"       </t>
  </si>
  <si>
    <t>Цель 3. Формирование и удовлетворение культурных запросов и духовных потребностей населения путем создания условий для комплексного развития культурного потенциала</t>
  </si>
  <si>
    <t>Цель 4.  Обеспечение всех категорий и групп населения условиями для занятий физической культурой и спортом</t>
  </si>
  <si>
    <t>Цель1.Обеспечение доступности качественного образования в МО "Чемальский район"                                                                           Цель 2.Совершенствование реализации молодежной политики                                                                                                                          Цель 3.Формирование и удовлетворение культурных запросов и духовных потребностей населения путем создания условий для комплексного развития культурного потенциала;                                       Цель 4.Обеспечение всех категорий и групп населения условиями для занятий физической культурой и спортом.</t>
  </si>
  <si>
    <t>Цель 2 "Совершенствование реализации молодежной политики "</t>
  </si>
  <si>
    <t>Доля молодежи, охваченной мероприятиями по пропаганде здорового образа жизни и профилактике негативных явлений, от общего числа молодежи</t>
  </si>
  <si>
    <t>консультант по делам молодежи администрации Чемальского района</t>
  </si>
  <si>
    <t>К 2031 году обеспечат укрепление материально-технической базы 16 сельских домов культуры и клубов</t>
  </si>
  <si>
    <t xml:space="preserve"> Направление (подпрограмма) 1. "Развитие образования";                                                                            Направление  (подпрограмма) 2. "Развитие  молодежной политики" 
Направление (подпрограмма) 3.	 «Развитие культуры"                     Направление (подпрограмма) 4.  «Развитие спорта"                              Направление (подпрограмма) 5. "Поддержка социально-ориентированных некоммерческих организаций"</t>
  </si>
  <si>
    <t xml:space="preserve">Направление  (подпрограмма) "Развитие образования";                        </t>
  </si>
  <si>
    <t xml:space="preserve">Развитие системы дошкольного  образования </t>
  </si>
  <si>
    <t xml:space="preserve">      1        Региональный проект "Педагоги и наставники"</t>
  </si>
  <si>
    <t xml:space="preserve">Комплекс процессных мероприятий  "Обеспечение модели персонифицированного финансирования дополнительного образования детей" </t>
  </si>
  <si>
    <t xml:space="preserve">Комплекс процессных мероприятий  "Обеспечение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организациях" </t>
  </si>
  <si>
    <t>Региональный проект "Педагоги и наставники"</t>
  </si>
  <si>
    <t>Комплекс процессных мероприятий "Обеспечение гарантий"</t>
  </si>
  <si>
    <t>Комплекс процессных мероприятий  "Развитие систем дополнительного образования физкультурно-спортивной направленности</t>
  </si>
  <si>
    <t>Комплекс процессных мероприятий "Развитие архивного дела"</t>
  </si>
  <si>
    <t>Комплекс процессных мероприятий "Создание условий для реализации муниципальной программы"</t>
  </si>
  <si>
    <t>1.4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</si>
  <si>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</si>
  <si>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</si>
  <si>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</si>
  <si>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</si>
  <si>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</si>
  <si>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</si>
  <si>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</si>
  <si>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</si>
  <si>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</si>
  <si>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</si>
  <si>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</si>
  <si>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</si>
  <si>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Наименование мероприятия (результат)</t>
  </si>
  <si>
    <t>Наименование</t>
  </si>
  <si>
    <t>1. Региональный проект "Педагоги и наставники"</t>
  </si>
  <si>
    <t>Обеспечение функционирования системы патриотического воспитания граждан Российской Федерации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</si>
  <si>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организаций,профессиональных образовательных организаций, муниципальных общеобразовательных организаций.</t>
  </si>
  <si>
    <t>Проведение мероприятий по обеспечению деятельности советников директора по воспитанию и взимодействию с детскими общественными объединениями в общеобразовательных организациях</t>
  </si>
  <si>
    <t>ед.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</si>
  <si>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образования.</t>
  </si>
  <si>
    <t>2. Комплекс процессных мероприятий " Развитие дошкольного и общего образования"</t>
  </si>
  <si>
    <t>Предоставление ежемесячной надбавки к заработной плате молодым специалистам в муниципальных образовательных организациях.</t>
  </si>
  <si>
    <t>Обеспечение выплат денежного вознаграждения советникам директоров по воспитанию и взаимодействию с детскими общественными объединениями.</t>
  </si>
  <si>
    <t>Проведение мероприятий по обеспечению деятельности советников директора по воспитанию и взимодействию с детскими общественными объединениями.</t>
  </si>
  <si>
    <t>Обеспечение выплат денежного вознаграждения за классное руководство педагогическим работникам.</t>
  </si>
  <si>
    <t>Осуществление мероприятий, направленных на обеспечение горячим питанием отдельных категорий учащихся 5-11 классов муниципальных образовательных организаций.</t>
  </si>
  <si>
    <t>Доля отдельных категорий учащихся общеобразовательных организаций 5-11 классов</t>
  </si>
  <si>
    <t>Осуществление мероприятий, направленных на обеспечение горячим питанием отдельных категорий учащихся 5-11 классов муниципальных из семей граждан, участвующих в проведении специальной военной операции.</t>
  </si>
  <si>
    <t>Доля учащихся общеобразовательных организаций 5-11 классов из семей граждан, участвующих в проведении специальной военной операции.</t>
  </si>
  <si>
    <t>2.4</t>
  </si>
  <si>
    <t>2.5</t>
  </si>
  <si>
    <t>Обеспечение обучающихся, поучающих начальное общее образование в муниципальных образовательных организациях бесплатным горячим питанием</t>
  </si>
  <si>
    <t>Создание условий для полноценного функционирования общеобразовательных организаций.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</si>
  <si>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</si>
  <si>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</si>
  <si>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</si>
  <si>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</si>
  <si>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</si>
  <si>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дошкольного образования)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</si>
  <si>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</si>
  <si>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2.6</t>
  </si>
  <si>
    <t>2.7</t>
  </si>
  <si>
    <t>2.8</t>
  </si>
  <si>
    <t>2.9</t>
  </si>
  <si>
    <t>2.10</t>
  </si>
  <si>
    <t>2.11</t>
  </si>
  <si>
    <t>Обеспечение бесплатным горячим питанием обучающихся, получающих начальное общее образование в  муниципальных образовательных организациях</t>
  </si>
  <si>
    <t>3.1</t>
  </si>
  <si>
    <t>3.2</t>
  </si>
  <si>
    <t>3.3</t>
  </si>
  <si>
    <t>3.4</t>
  </si>
  <si>
    <t>Осуществление выплат родителям (законным представителям) компенсации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образования.</t>
  </si>
  <si>
    <t>Создание условий женщинам, имеющим детей, совмещать трудовую деятельность с семейными обязанностями, в том числе за счет повышения доступности дошкольного образования, возможности получения компенсации части родительской платы.</t>
  </si>
  <si>
    <t>Доля родителей (законных представителей), воспользовавшихся правом на получение компенсации части родительской платыза содержание (присотр и уход) за ребенком в муниципальных образовательных организациях, реализующих основную общеобразовательную программу дошкольного образования.</t>
  </si>
  <si>
    <t>Удельный вес учителей в возрасте до 35 лет в общей численности учителей образовательных организаций.</t>
  </si>
  <si>
    <t>3.5</t>
  </si>
  <si>
    <t>3.6</t>
  </si>
  <si>
    <t>3.7</t>
  </si>
  <si>
    <t>3.8</t>
  </si>
  <si>
    <t>Развитие системы предоставления качественного дополнительного образования детей.</t>
  </si>
  <si>
    <t>Развитие дополнительного образования в сфере искусств.</t>
  </si>
  <si>
    <t>Развитие дополнительного образования творческой направленности.</t>
  </si>
  <si>
    <t>Развитие дополнительного образования физкультурно-спортивной направленности.</t>
  </si>
  <si>
    <t>Обеспечение деятельности муниципальных учреждений дополнительного образования.</t>
  </si>
  <si>
    <t>Реализация отдельных мероприятий в рамках обеспечения деятельности муниципальных учреждений дополнительного образования.</t>
  </si>
  <si>
    <t>Расходы на коммунальные услуги муниципальных учреждений дополнительного образования.</t>
  </si>
  <si>
    <t>Расходы на уплату налогов, пошлин и сборов муниципальных учреждений дополнительного образования.</t>
  </si>
  <si>
    <t>Расходы на оплату труда с начислениями на нее, работникам муниципальных учреждений дополнительного образования.</t>
  </si>
  <si>
    <t>соединила творческая направленность + физкультурно-спортивная направленность</t>
  </si>
  <si>
    <t>Комплекс процессных мероприятий  "Развитие дополнительного образования"</t>
  </si>
  <si>
    <t>думаю необходимо удалить этот комплекс</t>
  </si>
  <si>
    <t>Реализация системы работы с молодежью в соответствии с приоритетными направлениями муниципальной молодежной политики.                                                                                                                                                    Развитие системы патриотического воспитания молодежи и волонтерского движения.</t>
  </si>
  <si>
    <t>Обеспечение деятельности муниципального учреждения в сфере молодежной политики.</t>
  </si>
  <si>
    <t>Расходы на оплату труда с начислениями на нее, работникам муниципальных учреждений в сфере молодежной политики.</t>
  </si>
  <si>
    <t>Реализация мероприятий по профилактике в молодежной среде наркомании, алкоголизма, табакокурения и других видов зависимостей.</t>
  </si>
  <si>
    <t>Реализация отдельных мероприятий в рамках обеспечения деятельности муниципальных учреждений в сфере молодежной политики.</t>
  </si>
  <si>
    <t>Количество проведенных мероприятий по профилактике в молодежной среде наркомании, алкоголизма, табакокурения и других видов зависимостей.</t>
  </si>
  <si>
    <t>Реализация иных мероприятий в сфере молодежной политики.</t>
  </si>
  <si>
    <t>Количество мероприятий в сфере молодежной политики.</t>
  </si>
  <si>
    <t>Обеспечение отдыха и оздоровления детей.</t>
  </si>
  <si>
    <t>Доля детей, находящихся в трудной жизненной ситуации, охваченных отдыхом и оздоровлением, в общей численности детей в возрасте от 7 до 15 лет, подлежащих оздоровлению.</t>
  </si>
  <si>
    <t>Расходы на оплату труда с начислениями на нее, работникам общеобразовательных организаций.</t>
  </si>
  <si>
    <t>Обеспечение деятельности общеобразовательных организаций.</t>
  </si>
  <si>
    <t>Реализация отдельных мероприятий в рамках обеспечения деятельности общеобразовательных организаций.</t>
  </si>
  <si>
    <t>Расходы на коммунальные услуги общеобразовательных организаций.</t>
  </si>
  <si>
    <t>Расходы на уплату налогов, пошлин и сборов общеобразовательных организаций.</t>
  </si>
  <si>
    <t>2.12</t>
  </si>
  <si>
    <t>2.13</t>
  </si>
  <si>
    <t>2.14</t>
  </si>
  <si>
    <t>2.15</t>
  </si>
  <si>
    <t>2.16</t>
  </si>
  <si>
    <t xml:space="preserve">Комплекс процессных мероприятий  "Развитие дошкольного и общего образования"    </t>
  </si>
  <si>
    <t>3. Комплекс процессных мероприятий "Развитие дополнительного образования".</t>
  </si>
  <si>
    <t>5. Комплекс процессных мероприятий "Обеспечение функционирования модели персонифицированного финансирования дополнительного образования детей"</t>
  </si>
  <si>
    <t>Предоставление качественного дополнительного образования в рамках системы персонифицированного финансирования.</t>
  </si>
  <si>
    <t>я поставила это мероприятие в рег.проект педагоги и наставники</t>
  </si>
  <si>
    <t>нужно ли оно нам, это не только для образования, но и для культуры тоже</t>
  </si>
  <si>
    <t>в 4 приложение не вставила</t>
  </si>
  <si>
    <t>6. Региональный проект "Расширение спектра культурно-досуговых услуг в Республике Алтай"</t>
  </si>
  <si>
    <t>Обеспечение развития и укрепления материально-технической базы учреждений культурно-досугового типа.</t>
  </si>
  <si>
    <t>Обеспечение развития и укрепления материально-технической базы домов культуры в населенных пунктах с числом жителей до 50 тысяч человек (реализация мероприятий по развитию и укреплению материально-технической базы).</t>
  </si>
  <si>
    <t>Муниципальными учреждениями культьурно-досугового типа в населенных пунктах с числом жителей до 50 тысяч человек реализованы мероприятия по развитию и укреплению материально-технической базы.</t>
  </si>
  <si>
    <t>Государственная поддержка отрасли культуры (поддержка лучшим работникам сельских учреждений культуры)</t>
  </si>
  <si>
    <t>7. Региональный проект "Повышение уровня и качества предоставления библиотечных услуг в Республике Алтай"</t>
  </si>
  <si>
    <t>Ежегодное пополнение фондов муниципальных библиотек.</t>
  </si>
  <si>
    <t>7.1</t>
  </si>
  <si>
    <t>Государственная поддержка отрасли культуры (комплектование книжных фондов библиотек муниципальных образований)</t>
  </si>
  <si>
    <t>Проведены мероприятия по комплектованию книжных фондов библиотек муниципального образования</t>
  </si>
  <si>
    <t>v</t>
  </si>
  <si>
    <t>умная площадка стоит в другом региональном проекте, добавила выше</t>
  </si>
  <si>
    <t>Региональный проект "Бизнес-спринт"                            (Я выбираю спорт)</t>
  </si>
  <si>
    <t>8. Региональный проект "Бизнес-спринт" (Я выбираю спорт)</t>
  </si>
  <si>
    <t>Создание "умных" спортивных площадок в рамках регионального проекта "Бизнес-спринт" (Я выбираю спорт).</t>
  </si>
  <si>
    <t>8.1</t>
  </si>
  <si>
    <t>Закупка и монтаж оборудования для создания "умных" спортивных площадок (количество созданных "умных" спортивных площадок).</t>
  </si>
  <si>
    <t>?</t>
  </si>
  <si>
    <t>Реализация государственных полномочий муниципального образования "Чемальский район", связанных с организацией и обеспечением отдыха и оздоровления детей.</t>
  </si>
  <si>
    <t>9. Комплекс процессных мероприятий "Сохранение и развитие культуры"</t>
  </si>
  <si>
    <t>Организация деятельности клубных формирований самодеятельного народного творчества.</t>
  </si>
  <si>
    <t>Проведение культурно-массовых мероприятий муниципальных учреждений культуры.</t>
  </si>
  <si>
    <t>Увеличение количества культурно-массовых и других мероприятий по всем видам учреждений культуры.</t>
  </si>
  <si>
    <t>Обеспечение деятельности муниципальных учреждений культуры.</t>
  </si>
  <si>
    <t>Расходы на оплату труда с начислениями на неё работников муниципальных учреждений культуры.</t>
  </si>
  <si>
    <t>Расходы на уплату налогов, пошлин и сборов муниципальных учреждений культуры.</t>
  </si>
  <si>
    <t>Расходы на коммунальные услуги муниципальных учреждений культуры.</t>
  </si>
  <si>
    <t>9.1</t>
  </si>
  <si>
    <t>9.2</t>
  </si>
  <si>
    <t>9.3</t>
  </si>
  <si>
    <t>9.4</t>
  </si>
  <si>
    <t>9.5</t>
  </si>
  <si>
    <t>10. Комплекс процессных мероприятий "Развитие библиотечного дела".</t>
  </si>
  <si>
    <t>Обеспечение доступности библиотечных услуг разным категориям пользователей.</t>
  </si>
  <si>
    <t>Обеспечение деятельности муниципальных библиотек.</t>
  </si>
  <si>
    <t>Комплектование книжных фондов муниципальных библиотек.</t>
  </si>
  <si>
    <t>Количество приобретенных изданий в фонд библиотечной сети.</t>
  </si>
  <si>
    <t>Расходы на оплату труда с начислениями на неё работников муниципальных библиотек.</t>
  </si>
  <si>
    <t>Расходы на коммунальные услуги муниципальных библиотек.</t>
  </si>
  <si>
    <t>Расходы на уплату налогов, пошлин и сборов муниципальных библиотек.</t>
  </si>
  <si>
    <t>Проведение культурно-массовых мероприятий учреждениями муниципальных библиотек.</t>
  </si>
  <si>
    <t>10.1</t>
  </si>
  <si>
    <t>10.2</t>
  </si>
  <si>
    <t>10.3</t>
  </si>
  <si>
    <t>10.4</t>
  </si>
  <si>
    <t>10.5</t>
  </si>
  <si>
    <t>10.6</t>
  </si>
  <si>
    <t>11. Комплекс процессных мероприятий "Организация, проведение и обеспечение участия в физкультурных (физкультурно-оздоровительных) мероприятиях".</t>
  </si>
  <si>
    <t>Создание условий для привлечения граждан к систематическим занятиям физической культурой и спортом, а также развитие массового спорта различных групп населения и участие в региональных, всероссийских и международных физкультурно-спортивных мероприятиях всеми возрастными группами.</t>
  </si>
  <si>
    <t>11.1</t>
  </si>
  <si>
    <t>11.2</t>
  </si>
  <si>
    <t>11.3</t>
  </si>
  <si>
    <t>11.4</t>
  </si>
  <si>
    <t>11.5</t>
  </si>
  <si>
    <t>11.6</t>
  </si>
  <si>
    <t xml:space="preserve">Расходы  на оплату труда и начисления на нее работников муниципальных учреждений физической культуры и спорта </t>
  </si>
  <si>
    <t xml:space="preserve">Расходы на коммунальные услуги муниципальных учреждений физической культуры и спорта </t>
  </si>
  <si>
    <t>12. Комплекс процессных мероприятий "Развитие архивного дела"</t>
  </si>
  <si>
    <t>Создание условий для обеспечения государственного учета, сохранности и испольования архивных документов Архивного фонда Республики Алтай, находящегося на территории муниципального образования "Чемальский район"</t>
  </si>
  <si>
    <t>Обеспечение деятельности муниципального архива.</t>
  </si>
  <si>
    <t xml:space="preserve">Расходы  на оплату труда и начисления на нее работников муниципального архива. </t>
  </si>
  <si>
    <t xml:space="preserve">Расходы на уплату налогов, пошлин и сборов муниципального архива. </t>
  </si>
  <si>
    <t xml:space="preserve">Расходы на коммунальные услуги муниципального архива. </t>
  </si>
  <si>
    <t xml:space="preserve">Расходы на уплату налогов, пошлин и сборов муниципальных учреждений физической культуры и спорта </t>
  </si>
  <si>
    <t>12.1</t>
  </si>
  <si>
    <t>12.2</t>
  </si>
  <si>
    <t>12.3</t>
  </si>
  <si>
    <t>12.4</t>
  </si>
  <si>
    <t>Комплекс процессных мероприятий "Создание условий для снижения рисков производственного травматизма и заболеваемости работников организаций на территории Чемальского района"</t>
  </si>
  <si>
    <t>15. Комплекс процессных мероприятий "Создание условий для снижения рисков производственного травматизма и заболеваемости работников организаций на территории Чемальского района"</t>
  </si>
  <si>
    <t>Создание условий для снижения рисков производственного травматизма и заболеваемости работников организаций на территории Чемальского района.</t>
  </si>
  <si>
    <t>Осуществление государственных полномочий Республики Алтай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партнерства.</t>
  </si>
  <si>
    <t>Количество заключенных коллективных договоров на территории Чемальского района.</t>
  </si>
  <si>
    <t>15.1</t>
  </si>
  <si>
    <t>Комплекс процессных мероприятий "Предоставление грантовой поддержки СОНКО"</t>
  </si>
  <si>
    <t>13. Комплекс процессных мероприятий "Предоставление грантовой поддержки СОНКО"</t>
  </si>
  <si>
    <t>14. Комплекс процессных мероприятий "Обеспечение гарантий"</t>
  </si>
  <si>
    <t xml:space="preserve">3. Структура муниципальной программы </t>
  </si>
  <si>
    <t>Реализация мер по поддержке социально ориентированных некоммерческих организаций.</t>
  </si>
  <si>
    <t>Содействие занятости пожилых людей.</t>
  </si>
  <si>
    <t>13.1</t>
  </si>
  <si>
    <t>13.2</t>
  </si>
  <si>
    <t>Социальная поддержка людей с инвалидностью.</t>
  </si>
  <si>
    <t>13.3</t>
  </si>
  <si>
    <t>Социальная поддержка людей находящихся в трудной жизненной ситуации</t>
  </si>
  <si>
    <t>Обеспечение гарантий.</t>
  </si>
  <si>
    <t>14.1</t>
  </si>
  <si>
    <t>Закупка товаров, работ и услуг для обеспечения государственных (муниципальных) нужд.</t>
  </si>
  <si>
    <t>14.2</t>
  </si>
  <si>
    <t>Социальные доплаты к пенсиям.</t>
  </si>
  <si>
    <t>Количество пенсионеров, получающих социальную доплату к пенсиям.</t>
  </si>
  <si>
    <t>Направление (подпрограмма) 1. "Развитие образования".</t>
  </si>
  <si>
    <t>Ответственный за реализацию (Отдел образования администрации Чемальского района).</t>
  </si>
  <si>
    <t>Срок реализации 2026-2031 годы</t>
  </si>
  <si>
    <t>Региональный проект "Педагоги и наставники".</t>
  </si>
  <si>
    <t xml:space="preserve">Обеспечение деятельности советников директоров по воспитанию и взаимодействию с детскими общественными объединениями в общеобразовательных организациях.Рост численности детей и молодежи в возрасте до 35 лет, вовлеченных в социально активную деятельность через увеличение охвата патриотическими проектами. </t>
  </si>
  <si>
    <t>Доля педагогических работников общеобразовательных организаций, прошедших повышение квалификации, в том числе в центрах непрерывного повышения профессионального мастерства.</t>
  </si>
  <si>
    <t>Комплекс процессных мероприятий "Развитие дошкольного и общего образования"</t>
  </si>
  <si>
    <t>Обеспечение обучающихся, получающих начальное общее образование в муниципальных образовательных организациях бесплатным горячим питанием.</t>
  </si>
  <si>
    <t>Создание условий для воспитания обучающихся культуры здорового питания, поддержания здоровья школьников, их физического и умственного развития, способности к эффективному обучению.</t>
  </si>
  <si>
    <t>Доля выпускников муниципальных общеобразовательных учреждений (организаций), не сдавших единый государственный экзамен, в общей численности выпускников муниципальных общеобразовательных учреждений (организаций).</t>
  </si>
  <si>
    <t>Доля педагогических работников общеобразовательных организаций, прошедших повышение квалификации, в том числе в центрах непрерывного повышения профессионального местерства.</t>
  </si>
  <si>
    <t>1.2.2</t>
  </si>
  <si>
    <t>1.2.3</t>
  </si>
  <si>
    <t>Доля муниципальных общеобразовательных учреждений, соответствующих современным требованиям обучения, в общем количестве муниципальных общеобразовательных учреждений.</t>
  </si>
  <si>
    <t>Доля родителей (законных представителей), воспользовавшихся правом на получение компенсации части родительской платы за содержание (присотр и уход) за ребенком в муниципальных образовательных организациях, реализующих основную общеобразовательную программу дошкольного образования.</t>
  </si>
  <si>
    <t>Доступность дошкольного образования</t>
  </si>
  <si>
    <t>Комплекс процессных мероприятий "Развитие дополнительного образования"</t>
  </si>
  <si>
    <t>Ответственный за реализацию (Отдел образования администрации Чемальского района, МБУ ДО "Чемальская детская школа искусств" ).</t>
  </si>
  <si>
    <t>Доля детей в возрасте от 5 до 18 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возрастной группы.</t>
  </si>
  <si>
    <t>Охват детей от 5 до 18 лет сертификатами по социальному заказу</t>
  </si>
  <si>
    <t>Направление (подпрограмма) 2. "Развитие молодежной политики".</t>
  </si>
  <si>
    <t>Ответственный за реализацию (Администрация Чемальского района-консультант по молодежной политики).</t>
  </si>
  <si>
    <t>Увеличение числа молодых людей, вовлеченных в конкурсы, направленные на выявление и развитие молодых талантов, лидеров и инициативных молодых людей.</t>
  </si>
  <si>
    <t>Доля граждан, занимающихся добровольческой (волонтерской) деятельностью.</t>
  </si>
  <si>
    <t>4. Комплекс процессных мероприятий "Реализация молодежной политики в Чемальском районе"</t>
  </si>
  <si>
    <t xml:space="preserve">Комплекс процессных мероприятий  "Реализация молодежной политики в Чемальском районе" </t>
  </si>
  <si>
    <t>развитие заменила на реализацию</t>
  </si>
  <si>
    <t>Комплекс процессных мероприятий "Реализация молодежной политики в Чемальском районе"</t>
  </si>
  <si>
    <t>1.3.1</t>
  </si>
  <si>
    <t>2.1.2</t>
  </si>
  <si>
    <t>Обеспечение летнего и каникулярного отдыха детей.</t>
  </si>
  <si>
    <t>Комплекс процессных мероприятий "Обеспечение функционирования модели персонифицированного финансирования дополнительного образования детей"</t>
  </si>
  <si>
    <t>Реализация мероприятий, необходимых для занятий по программам дополнительного образования.</t>
  </si>
  <si>
    <t>Доля детей , получающих качественное образование в рамках системы персонифицированного финансирования.</t>
  </si>
  <si>
    <t>Направление (подпрограмма) 3. "Развитие культуры".</t>
  </si>
  <si>
    <t>Региональный проект "Расширение спектра культурно-досуговых услуг в Республике Алтай"</t>
  </si>
  <si>
    <t>Ответственный за реализацию (МБУ "Центр культуры и спорта Чемальского района").</t>
  </si>
  <si>
    <t>Обеспечение укрепления материально-технической базы сельских домов культуры и клубов.</t>
  </si>
  <si>
    <t>Уровень обеспеченности организациями культуры на территории Чемальского района.</t>
  </si>
  <si>
    <t>Региональный проект "Повышение уровня и качества предоставления библиотечных услуг в Республике Алтай"</t>
  </si>
  <si>
    <t>Созданы условия для устойчивого развития библиотечной сети муниципальных библиотек, роста востребованности библиотек у населения, обеспечивающих реализацию конституционных прав граждан на свободный доступ к информации, их приобщение к ценностям российской и мировой культуры, практическим и фундаментальным знаниям, а также на творческую самореализацию.</t>
  </si>
  <si>
    <t>Число посещений мероприятий организаций культуры.</t>
  </si>
  <si>
    <t>Региональный проект "Бизнес-спринт"(Я выбираю спорт)</t>
  </si>
  <si>
    <t xml:space="preserve">Создание условий для уселичения "умных" спортивных площадок </t>
  </si>
  <si>
    <t xml:space="preserve">Количество "умных" спортивных площадок </t>
  </si>
  <si>
    <t>3.3.1</t>
  </si>
  <si>
    <t>3.4.1</t>
  </si>
  <si>
    <t>Рост качественных мероприятий в сфере культуры. Усиление муниципальной поддержки коллективов художественной самодеятельности. Качественный уровень развития учреждений культурно-досугового типа.</t>
  </si>
  <si>
    <t>Число посещений мероприятий организаций культуры Доля зданий учреждений культуры, находящихся в удовлетворительном состоянии, в общем количестве зданий данных учреждений.</t>
  </si>
  <si>
    <t>Комплекс процессных мероприятий "Развитие библиотечного дела"</t>
  </si>
  <si>
    <t>Создание условий для устойчивого развития библиотечной сети муниципальных библиотек, роста востребованности библиотек у населения, обеспечивающих реализацию конституционных прав граждан на свободный доступ к информации, их приобщение к ценностям российской и мировой культуры, практическим и фундаментальным знаниям, а также на творческую самореализацию.</t>
  </si>
  <si>
    <t>не поставила, так как нет в 4 приложении</t>
  </si>
  <si>
    <t>Направление (подпрограмма) 4. "Развитие спорта".</t>
  </si>
  <si>
    <t>4.1.1</t>
  </si>
  <si>
    <t>4.2.1</t>
  </si>
  <si>
    <t>Направление (подпрограмма) 5. "Поддержка социально-ориентированных некоммерческих организаций".</t>
  </si>
  <si>
    <t>5.1.1</t>
  </si>
  <si>
    <t>Доля архивных документов, хранящихся в муниципальном архиве в нормативных условиях, обеспечивающих их постоянное (вечное) хранение.</t>
  </si>
  <si>
    <t>Ежегодное включение не менее 50 документов в состав Архивного фонда.</t>
  </si>
  <si>
    <t>5.2.1</t>
  </si>
  <si>
    <t>Выполнение запланированных мероприятий</t>
  </si>
  <si>
    <t>Доля населения, поучающих поддержку социально ориентированных некоммерческих организаций.</t>
  </si>
  <si>
    <t>Ответственный за реализацию (Администрация Чемальского района-отдел учета и отчетности).</t>
  </si>
  <si>
    <t>5.3.1</t>
  </si>
  <si>
    <t>Доля пенсионеров, получающих получающих социальную доплату к пенсиям</t>
  </si>
  <si>
    <t>Ответственный за реализацию (Администрация Чемальского района).</t>
  </si>
  <si>
    <t>5.4.1</t>
  </si>
  <si>
    <t>Исполнение полномочий</t>
  </si>
  <si>
    <t>Количество граждан, получивших меры социальной поддержки, от общего числа граждан, имеющих право на получение мер социальной поддержки.</t>
  </si>
  <si>
    <r>
      <t xml:space="preserve"> "</t>
    </r>
    <r>
      <rPr>
        <u/>
        <sz val="11"/>
        <rFont val="Times New Roman"/>
        <family val="1"/>
        <charset val="204"/>
      </rPr>
      <t xml:space="preserve">     </t>
    </r>
    <r>
      <rPr>
        <sz val="11"/>
        <rFont val="Times New Roman"/>
        <family val="1"/>
        <charset val="204"/>
      </rPr>
      <t>"</t>
    </r>
    <r>
      <rPr>
        <u/>
        <sz val="11"/>
        <rFont val="Times New Roman"/>
        <family val="1"/>
        <charset val="204"/>
      </rPr>
      <t xml:space="preserve">                      </t>
    </r>
    <r>
      <rPr>
        <sz val="11"/>
        <rFont val="Times New Roman"/>
        <family val="1"/>
        <charset val="204"/>
      </rPr>
      <t xml:space="preserve">2025г. № </t>
    </r>
    <r>
      <rPr>
        <u/>
        <sz val="11"/>
        <rFont val="Times New Roman"/>
        <family val="1"/>
        <charset val="204"/>
      </rPr>
      <t xml:space="preserve">           _</t>
    </r>
  </si>
  <si>
    <t>Отдел образования администрации Чемальского района,                      МБУ "Центр культуры и спорта Чемальского района",                                      МБУ ДО "Чемальская детская школа искусств"                                                    МУ ДО "Чемальский дом детского творчества", Администрация Чемальского района (консультант по делам молодежи),                                                                               МКУ "Управление строительства и коммунального хозяйства"</t>
  </si>
  <si>
    <r>
      <t xml:space="preserve">Наименование показателя </t>
    </r>
    <r>
      <rPr>
        <b/>
        <vertAlign val="superscript"/>
        <sz val="8"/>
        <rFont val="Times New Roman"/>
        <family val="1"/>
        <charset val="204"/>
      </rPr>
      <t>1</t>
    </r>
  </si>
  <si>
    <r>
      <t>Базовое значение</t>
    </r>
    <r>
      <rPr>
        <b/>
        <sz val="12"/>
        <rFont val="Times New Roman"/>
        <family val="1"/>
        <charset val="204"/>
      </rPr>
      <t xml:space="preserve"> </t>
    </r>
    <r>
      <rPr>
        <b/>
        <vertAlign val="superscript"/>
        <sz val="12"/>
        <rFont val="Times New Roman"/>
        <family val="1"/>
        <charset val="204"/>
      </rPr>
      <t>2024</t>
    </r>
  </si>
  <si>
    <r>
      <t xml:space="preserve">Ответственный за достижение показателя </t>
    </r>
    <r>
      <rPr>
        <b/>
        <vertAlign val="superscript"/>
        <sz val="8"/>
        <rFont val="Times New Roman"/>
        <family val="1"/>
        <charset val="204"/>
      </rPr>
      <t>3</t>
    </r>
  </si>
  <si>
    <r>
      <t xml:space="preserve">Связь с показателями национальных целей </t>
    </r>
    <r>
      <rPr>
        <b/>
        <vertAlign val="superscript"/>
        <sz val="8"/>
        <rFont val="Times New Roman"/>
        <family val="1"/>
        <charset val="204"/>
      </rPr>
      <t>4</t>
    </r>
  </si>
  <si>
    <r>
      <t xml:space="preserve">Информационная система </t>
    </r>
    <r>
      <rPr>
        <b/>
        <vertAlign val="superscript"/>
        <sz val="8"/>
        <rFont val="Times New Roman"/>
        <family val="1"/>
        <charset val="204"/>
      </rPr>
      <t>5</t>
    </r>
  </si>
  <si>
    <r>
      <t>1</t>
    </r>
    <r>
      <rPr>
        <sz val="10"/>
        <rFont val="Times New Roman"/>
        <family val="1"/>
        <charset val="204"/>
      </rPr>
      <t>Показатели уровня муниципальной программы (комплексной программы), в том числе характеризующие вклад в достижение национальных целей, приоритетов социально-             экономического развития муниципального района «Чемальский район.</t>
    </r>
  </si>
  <si>
    <r>
      <t xml:space="preserve">2 </t>
    </r>
    <r>
      <rPr>
        <sz val="10"/>
        <rFont val="Times New Roman"/>
        <family val="1"/>
        <charset val="204"/>
      </rPr>
      <t>Плановое значение показателя на год разработки проекта муниципальной программы (комплексной программы).</t>
    </r>
  </si>
  <si>
    <r>
      <t>3</t>
    </r>
    <r>
      <rPr>
        <sz val="10"/>
        <rFont val="Times New Roman"/>
        <family val="1"/>
        <charset val="204"/>
      </rPr>
      <t>Наименование отраслевого (функционального)органа администрации Чемальского района, ответственного за достижение показателя.</t>
    </r>
  </si>
  <si>
    <r>
      <t>4</t>
    </r>
    <r>
      <rPr>
        <sz val="10"/>
        <rFont val="Times New Roman"/>
        <family val="1"/>
        <charset val="204"/>
      </rPr>
      <t>Указывается наименование целевых показателей национальных целей, вклад в достижение которых обеспечивает показатель муниципальной программы (комплексной программы).</t>
    </r>
  </si>
  <si>
    <r>
      <t>5</t>
    </r>
    <r>
      <rPr>
        <sz val="10"/>
        <rFont val="Times New Roman"/>
        <family val="1"/>
        <charset val="204"/>
      </rPr>
      <t>Указывается государственная информационная система или иная информационная система, содержащая информацию о показателях и их значениях (при наличии).</t>
    </r>
  </si>
  <si>
    <r>
      <t>6</t>
    </r>
    <r>
      <rPr>
        <sz val="10"/>
        <rFont val="Times New Roman"/>
        <family val="1"/>
        <charset val="204"/>
      </rPr>
      <t>Указывается год начала реализации муниципальной программы (комплексной программы) для действующих муниципальных программ или год начала реализации муниципальной программы (для новых муниципальных программ) (комплексных программ).</t>
    </r>
  </si>
  <si>
    <r>
      <t xml:space="preserve">Задачи структурного элемента </t>
    </r>
    <r>
      <rPr>
        <b/>
        <vertAlign val="superscript"/>
        <sz val="8"/>
        <rFont val="Calibri"/>
        <family val="2"/>
        <charset val="204"/>
        <scheme val="minor"/>
      </rPr>
      <t>7</t>
    </r>
  </si>
  <si>
    <r>
      <t>Краткое описание ожидаемых эффектов от реализации задачи структурного элемента</t>
    </r>
    <r>
      <rPr>
        <b/>
        <vertAlign val="superscript"/>
        <sz val="8"/>
        <rFont val="Calibri"/>
        <family val="2"/>
        <charset val="204"/>
        <scheme val="minor"/>
      </rPr>
      <t>8</t>
    </r>
  </si>
  <si>
    <r>
      <t xml:space="preserve">Связь с показателями </t>
    </r>
    <r>
      <rPr>
        <b/>
        <vertAlign val="superscript"/>
        <sz val="8"/>
        <rFont val="Calibri"/>
        <family val="2"/>
        <charset val="204"/>
        <scheme val="minor"/>
      </rPr>
      <t>9</t>
    </r>
  </si>
  <si>
    <r>
      <t xml:space="preserve">Направление "Развитие образования" </t>
    </r>
    <r>
      <rPr>
        <b/>
        <vertAlign val="superscript"/>
        <sz val="11"/>
        <rFont val="Calibri"/>
        <family val="2"/>
        <charset val="204"/>
        <scheme val="minor"/>
      </rPr>
      <t>10</t>
    </r>
    <r>
      <rPr>
        <b/>
        <sz val="11"/>
        <rFont val="Calibri"/>
        <family val="2"/>
        <charset val="204"/>
        <scheme val="minor"/>
      </rPr>
      <t xml:space="preserve"> (при необходимости)</t>
    </r>
  </si>
  <si>
    <t>Базовое значение (2024г.)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</si>
</sst>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vertAlign val="superscript"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u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vertAlign val="superscript"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vertAlign val="superscript"/>
      <sz val="8"/>
      <name val="Calibri"/>
      <family val="2"/>
      <charset val="204"/>
      <scheme val="minor"/>
    </font>
    <font>
      <b/>
      <vertAlign val="superscript"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40">
    <xf numFmtId="0" fontId="0" fillId="0" borderId="0" xfId="0"/>
    <xf numFmtId="0" fontId="5" fillId="0" borderId="0" xfId="1" applyFont="1" applyFill="1"/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/>
    <xf numFmtId="0" fontId="5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6" fillId="0" borderId="0" xfId="0" applyFont="1" applyFill="1" applyAlignment="1">
      <alignment wrapText="1"/>
    </xf>
    <xf numFmtId="0" fontId="5" fillId="0" borderId="3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wrapText="1"/>
    </xf>
    <xf numFmtId="43" fontId="5" fillId="0" borderId="3" xfId="3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0" xfId="0" applyFont="1" applyFill="1"/>
    <xf numFmtId="0" fontId="9" fillId="0" borderId="0" xfId="0" applyFont="1" applyFill="1" applyAlignment="1">
      <alignment horizontal="center"/>
    </xf>
    <xf numFmtId="0" fontId="8" fillId="0" borderId="3" xfId="0" applyFont="1" applyFill="1" applyBorder="1" applyAlignment="1">
      <alignment horizontal="center" vertical="top" wrapText="1"/>
    </xf>
    <xf numFmtId="0" fontId="6" fillId="0" borderId="0" xfId="0" applyFont="1" applyFill="1" applyAlignment="1">
      <alignment vertical="top" wrapText="1"/>
    </xf>
    <xf numFmtId="0" fontId="8" fillId="0" borderId="3" xfId="0" applyFont="1" applyFill="1" applyBorder="1" applyAlignment="1">
      <alignment vertical="top"/>
    </xf>
    <xf numFmtId="0" fontId="6" fillId="0" borderId="0" xfId="0" applyFont="1" applyFill="1" applyAlignment="1">
      <alignment vertical="top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6" fillId="0" borderId="8" xfId="0" applyFont="1" applyFill="1" applyBorder="1" applyAlignment="1"/>
    <xf numFmtId="0" fontId="6" fillId="0" borderId="0" xfId="0" applyFont="1" applyFill="1" applyAlignment="1"/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/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/>
    </xf>
    <xf numFmtId="164" fontId="5" fillId="0" borderId="3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left" wrapText="1"/>
    </xf>
    <xf numFmtId="0" fontId="16" fillId="0" borderId="0" xfId="0" applyFont="1" applyFill="1" applyAlignment="1">
      <alignment horizontal="left" wrapText="1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top" wrapText="1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left" vertical="center"/>
    </xf>
    <xf numFmtId="49" fontId="5" fillId="0" borderId="6" xfId="0" applyNumberFormat="1" applyFont="1" applyFill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left" vertical="center" wrapText="1"/>
    </xf>
    <xf numFmtId="49" fontId="5" fillId="0" borderId="6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11" fontId="8" fillId="0" borderId="3" xfId="0" applyNumberFormat="1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 wrapText="1"/>
    </xf>
    <xf numFmtId="49" fontId="10" fillId="0" borderId="3" xfId="0" applyNumberFormat="1" applyFont="1" applyFill="1" applyBorder="1" applyAlignment="1">
      <alignment horizontal="center" vertical="center"/>
    </xf>
    <xf numFmtId="11" fontId="10" fillId="0" borderId="3" xfId="0" applyNumberFormat="1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/>
    </xf>
    <xf numFmtId="0" fontId="6" fillId="0" borderId="3" xfId="0" applyFont="1" applyFill="1" applyBorder="1"/>
    <xf numFmtId="2" fontId="5" fillId="0" borderId="0" xfId="0" applyNumberFormat="1" applyFont="1" applyFill="1" applyAlignment="1">
      <alignment wrapText="1"/>
    </xf>
    <xf numFmtId="0" fontId="8" fillId="0" borderId="3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49" fontId="5" fillId="0" borderId="3" xfId="0" applyNumberFormat="1" applyFont="1" applyFill="1" applyBorder="1" applyAlignment="1">
      <alignment vertical="center"/>
    </xf>
    <xf numFmtId="49" fontId="8" fillId="0" borderId="3" xfId="0" applyNumberFormat="1" applyFont="1" applyFill="1" applyBorder="1" applyAlignment="1">
      <alignment vertical="center"/>
    </xf>
    <xf numFmtId="49" fontId="5" fillId="0" borderId="3" xfId="0" applyNumberFormat="1" applyFont="1" applyFill="1" applyBorder="1" applyAlignment="1">
      <alignment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/>
    </xf>
    <xf numFmtId="0" fontId="8" fillId="0" borderId="3" xfId="0" applyFont="1" applyFill="1" applyBorder="1"/>
    <xf numFmtId="49" fontId="5" fillId="0" borderId="3" xfId="0" applyNumberFormat="1" applyFont="1" applyFill="1" applyBorder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5" fillId="0" borderId="0" xfId="1" applyFont="1" applyFill="1" applyAlignment="1">
      <alignment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2" applyFont="1" applyFill="1" applyAlignment="1">
      <alignment horizontal="center" vertical="center" wrapText="1"/>
    </xf>
    <xf numFmtId="0" fontId="9" fillId="0" borderId="0" xfId="1" applyFont="1" applyFill="1" applyAlignment="1">
      <alignment horizontal="center"/>
    </xf>
    <xf numFmtId="49" fontId="8" fillId="0" borderId="3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/>
    <xf numFmtId="49" fontId="8" fillId="0" borderId="3" xfId="1" applyNumberFormat="1" applyFont="1" applyFill="1" applyBorder="1" applyAlignment="1">
      <alignment horizontal="center" wrapText="1"/>
    </xf>
    <xf numFmtId="49" fontId="8" fillId="0" borderId="3" xfId="1" applyNumberFormat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wrapText="1"/>
    </xf>
    <xf numFmtId="0" fontId="5" fillId="0" borderId="3" xfId="1" applyFont="1" applyFill="1" applyBorder="1"/>
    <xf numFmtId="49" fontId="5" fillId="0" borderId="4" xfId="1" applyNumberFormat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49" fontId="5" fillId="0" borderId="7" xfId="1" applyNumberFormat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 wrapText="1"/>
    </xf>
    <xf numFmtId="49" fontId="5" fillId="0" borderId="5" xfId="1" applyNumberFormat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vertical="top" wrapText="1"/>
    </xf>
    <xf numFmtId="0" fontId="5" fillId="0" borderId="3" xfId="1" applyFont="1" applyFill="1" applyBorder="1" applyAlignment="1">
      <alignment horizontal="center"/>
    </xf>
    <xf numFmtId="49" fontId="8" fillId="0" borderId="3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49" fontId="8" fillId="0" borderId="6" xfId="0" applyNumberFormat="1" applyFont="1" applyFill="1" applyBorder="1" applyAlignment="1">
      <alignment horizontal="center"/>
    </xf>
    <xf numFmtId="49" fontId="8" fillId="0" borderId="2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49" fontId="8" fillId="0" borderId="6" xfId="0" applyNumberFormat="1" applyFont="1" applyFill="1" applyBorder="1" applyAlignment="1">
      <alignment horizontal="center"/>
    </xf>
    <xf numFmtId="49" fontId="8" fillId="0" borderId="2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4" fillId="0" borderId="3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/>
    <xf numFmtId="0" fontId="10" fillId="0" borderId="3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 wrapText="1"/>
    </xf>
    <xf numFmtId="49" fontId="5" fillId="0" borderId="3" xfId="0" applyNumberFormat="1" applyFont="1" applyFill="1" applyBorder="1" applyAlignment="1">
      <alignment horizontal="left"/>
    </xf>
    <xf numFmtId="0" fontId="6" fillId="0" borderId="6" xfId="0" applyFont="1" applyFill="1" applyBorder="1" applyAlignment="1">
      <alignment wrapText="1"/>
    </xf>
    <xf numFmtId="0" fontId="6" fillId="0" borderId="2" xfId="0" applyFont="1" applyFill="1" applyBorder="1" applyAlignment="1">
      <alignment wrapText="1"/>
    </xf>
    <xf numFmtId="0" fontId="5" fillId="0" borderId="3" xfId="0" applyFont="1" applyFill="1" applyBorder="1" applyAlignment="1">
      <alignment horizontal="left" vertical="top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wrapText="1"/>
    </xf>
  </cellXfs>
  <cellStyles count="4">
    <cellStyle name="Обычный" xfId="0" builtinId="0"/>
    <cellStyle name="Обычный 2" xfId="1"/>
    <cellStyle name="Обычный 3" xfId="2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600075</xdr:colOff>
      <xdr:row>73</xdr:row>
      <xdr:rowOff>28575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SpPr txBox="1"/>
      </xdr:nvSpPr>
      <xdr:spPr>
        <a:xfrm>
          <a:off x="8582025" y="3314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83</xdr:row>
      <xdr:rowOff>28575</xdr:rowOff>
    </xdr:from>
    <xdr:ext cx="65" cy="172227"/>
    <xdr:sp macro="" textlink="">
      <xdr:nvSpPr>
        <xdr:cNvPr id="4" name="TextBox 3"/>
        <xdr:cNvSpPr txBox="1"/>
      </xdr:nvSpPr>
      <xdr:spPr>
        <a:xfrm>
          <a:off x="8582025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93</xdr:row>
      <xdr:rowOff>28575</xdr:rowOff>
    </xdr:from>
    <xdr:ext cx="65" cy="172227"/>
    <xdr:sp macro="" textlink="">
      <xdr:nvSpPr>
        <xdr:cNvPr id="5" name="TextBox 4"/>
        <xdr:cNvSpPr txBox="1"/>
      </xdr:nvSpPr>
      <xdr:spPr>
        <a:xfrm>
          <a:off x="8582025" y="8429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4"/>
  <sheetViews>
    <sheetView topLeftCell="A4" workbookViewId="0">
      <selection activeCell="A4" sqref="A1:XFD1048576"/>
    </sheetView>
  </sheetViews>
  <sheetFormatPr defaultRowHeight="15"/>
  <cols>
    <col min="1" max="1" width="50" style="10" customWidth="1"/>
    <col min="2" max="2" width="9.85546875" style="10" customWidth="1"/>
    <col min="3" max="3" width="54.140625" style="10" customWidth="1"/>
    <col min="4" max="4" width="55" style="4" customWidth="1"/>
    <col min="5" max="16384" width="9.140625" style="4"/>
  </cols>
  <sheetData>
    <row r="1" spans="1:5">
      <c r="A1" s="2"/>
      <c r="B1" s="3" t="s">
        <v>11</v>
      </c>
      <c r="C1" s="3"/>
    </row>
    <row r="2" spans="1:5" ht="67.5" customHeight="1">
      <c r="A2" s="2"/>
      <c r="B2" s="5" t="s">
        <v>100</v>
      </c>
      <c r="C2" s="5"/>
    </row>
    <row r="3" spans="1:5">
      <c r="A3" s="2"/>
      <c r="B3" s="3" t="s">
        <v>505</v>
      </c>
      <c r="C3" s="3"/>
    </row>
    <row r="4" spans="1:5">
      <c r="A4" s="2"/>
      <c r="B4" s="3"/>
      <c r="C4" s="3"/>
    </row>
    <row r="5" spans="1:5">
      <c r="A5" s="6" t="s">
        <v>12</v>
      </c>
      <c r="B5" s="6"/>
      <c r="C5" s="6"/>
    </row>
    <row r="6" spans="1:5" ht="64.5" customHeight="1">
      <c r="A6" s="7" t="s">
        <v>94</v>
      </c>
      <c r="B6" s="7"/>
      <c r="C6" s="7"/>
    </row>
    <row r="7" spans="1:5" ht="15.75" customHeight="1">
      <c r="A7" s="8"/>
      <c r="B7" s="8"/>
      <c r="C7" s="8"/>
    </row>
    <row r="8" spans="1:5">
      <c r="A8" s="6" t="s">
        <v>95</v>
      </c>
      <c r="B8" s="9"/>
      <c r="C8" s="9"/>
    </row>
    <row r="9" spans="1:5">
      <c r="A9" s="2"/>
      <c r="B9" s="2"/>
    </row>
    <row r="10" spans="1:5" ht="105.75" customHeight="1">
      <c r="A10" s="11" t="s">
        <v>96</v>
      </c>
      <c r="B10" s="12" t="s">
        <v>506</v>
      </c>
      <c r="C10" s="13"/>
    </row>
    <row r="11" spans="1:5" ht="30">
      <c r="A11" s="14" t="s">
        <v>13</v>
      </c>
      <c r="B11" s="12" t="s">
        <v>14</v>
      </c>
      <c r="C11" s="13"/>
    </row>
    <row r="12" spans="1:5" ht="174" customHeight="1">
      <c r="A12" s="15" t="s">
        <v>97</v>
      </c>
      <c r="B12" s="16" t="s">
        <v>230</v>
      </c>
      <c r="C12" s="16"/>
      <c r="D12" s="16"/>
      <c r="E12" s="16"/>
    </row>
    <row r="13" spans="1:5" ht="134.25" customHeight="1">
      <c r="A13" s="17" t="s">
        <v>98</v>
      </c>
      <c r="B13" s="16" t="s">
        <v>235</v>
      </c>
      <c r="C13" s="16"/>
      <c r="D13" s="16"/>
      <c r="E13" s="16"/>
    </row>
    <row r="14" spans="1:5" ht="15" customHeight="1">
      <c r="A14" s="18" t="s">
        <v>99</v>
      </c>
      <c r="B14" s="19" t="s">
        <v>15</v>
      </c>
      <c r="C14" s="20">
        <f>510034.6+174991.5</f>
        <v>685026.1</v>
      </c>
    </row>
    <row r="15" spans="1:5">
      <c r="A15" s="18"/>
      <c r="B15" s="19" t="s">
        <v>16</v>
      </c>
      <c r="C15" s="20">
        <f>506322.8+223706.5</f>
        <v>730029.3</v>
      </c>
    </row>
    <row r="16" spans="1:5">
      <c r="A16" s="18"/>
      <c r="B16" s="19" t="s">
        <v>17</v>
      </c>
      <c r="C16" s="20">
        <v>526888.30000000005</v>
      </c>
    </row>
    <row r="17" spans="1:3">
      <c r="A17" s="18"/>
      <c r="B17" s="19" t="s">
        <v>18</v>
      </c>
      <c r="C17" s="20">
        <v>547520.5</v>
      </c>
    </row>
    <row r="18" spans="1:3">
      <c r="A18" s="18"/>
      <c r="B18" s="19" t="s">
        <v>19</v>
      </c>
      <c r="C18" s="20">
        <v>568620.5</v>
      </c>
    </row>
    <row r="19" spans="1:3">
      <c r="A19" s="18"/>
      <c r="B19" s="19" t="s">
        <v>20</v>
      </c>
      <c r="C19" s="20">
        <v>879337.6</v>
      </c>
    </row>
    <row r="20" spans="1:3" ht="189.75" customHeight="1">
      <c r="A20" s="19" t="s">
        <v>21</v>
      </c>
      <c r="B20" s="21" t="s">
        <v>226</v>
      </c>
      <c r="C20" s="21"/>
    </row>
    <row r="21" spans="1:3">
      <c r="A21" s="2"/>
      <c r="B21" s="2"/>
    </row>
    <row r="22" spans="1:3">
      <c r="A22" s="2"/>
      <c r="B22" s="2"/>
    </row>
    <row r="23" spans="1:3">
      <c r="A23" s="2"/>
      <c r="B23" s="2"/>
    </row>
    <row r="24" spans="1:3">
      <c r="A24" s="2"/>
      <c r="B24" s="2"/>
    </row>
    <row r="25" spans="1:3">
      <c r="A25" s="2"/>
      <c r="B25" s="2"/>
    </row>
    <row r="26" spans="1:3">
      <c r="A26" s="2"/>
      <c r="B26" s="2"/>
    </row>
    <row r="27" spans="1:3">
      <c r="A27" s="2"/>
      <c r="B27" s="2"/>
    </row>
    <row r="28" spans="1:3">
      <c r="A28" s="2"/>
      <c r="B28" s="2"/>
    </row>
    <row r="29" spans="1:3">
      <c r="A29" s="2"/>
      <c r="B29" s="2"/>
    </row>
    <row r="30" spans="1:3">
      <c r="A30" s="2"/>
      <c r="B30" s="2"/>
    </row>
    <row r="31" spans="1:3">
      <c r="A31" s="2"/>
      <c r="B31" s="2"/>
    </row>
    <row r="32" spans="1:3">
      <c r="A32" s="2"/>
      <c r="B32" s="2"/>
    </row>
    <row r="33" spans="1:2">
      <c r="A33" s="2"/>
      <c r="B33" s="2"/>
    </row>
    <row r="34" spans="1:2">
      <c r="A34" s="2"/>
      <c r="B34" s="2"/>
    </row>
  </sheetData>
  <mergeCells count="16">
    <mergeCell ref="A14:A19"/>
    <mergeCell ref="B20:C20"/>
    <mergeCell ref="A6:C6"/>
    <mergeCell ref="A7:C7"/>
    <mergeCell ref="A8:C8"/>
    <mergeCell ref="B10:C10"/>
    <mergeCell ref="B11:C11"/>
    <mergeCell ref="B12:C12"/>
    <mergeCell ref="D13:E13"/>
    <mergeCell ref="B1:C1"/>
    <mergeCell ref="B2:C2"/>
    <mergeCell ref="B3:C3"/>
    <mergeCell ref="B4:C4"/>
    <mergeCell ref="A5:C5"/>
    <mergeCell ref="B13:C13"/>
    <mergeCell ref="D12:E12"/>
  </mergeCells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5"/>
  <sheetViews>
    <sheetView topLeftCell="A13" zoomScale="87" zoomScaleNormal="87" workbookViewId="0">
      <selection activeCell="N17" sqref="N17:N22"/>
    </sheetView>
  </sheetViews>
  <sheetFormatPr defaultRowHeight="15"/>
  <cols>
    <col min="1" max="1" width="9.140625" style="4"/>
    <col min="2" max="2" width="28" style="4" customWidth="1"/>
    <col min="3" max="3" width="11.5703125" style="4" customWidth="1"/>
    <col min="4" max="4" width="10.28515625" style="4" customWidth="1"/>
    <col min="5" max="10" width="9.140625" style="4"/>
    <col min="11" max="11" width="27.28515625" style="4" customWidth="1"/>
    <col min="12" max="12" width="23.28515625" style="4" customWidth="1"/>
    <col min="13" max="13" width="18.140625" style="4" customWidth="1"/>
    <col min="14" max="14" width="22.28515625" style="4" customWidth="1"/>
    <col min="15" max="19" width="9.140625" style="4"/>
    <col min="20" max="20" width="16.28515625" style="4" customWidth="1"/>
    <col min="21" max="16384" width="9.140625" style="4"/>
  </cols>
  <sheetData>
    <row r="1" spans="1:21">
      <c r="L1" s="3" t="s">
        <v>26</v>
      </c>
      <c r="M1" s="3"/>
    </row>
    <row r="2" spans="1:21" ht="82.5" customHeigh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5" t="s">
        <v>101</v>
      </c>
      <c r="M2" s="5"/>
    </row>
    <row r="3" spans="1:2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3" t="s">
        <v>505</v>
      </c>
      <c r="M3" s="3"/>
    </row>
    <row r="4" spans="1:2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21" ht="18.75">
      <c r="A5" s="24" t="s">
        <v>102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21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21" s="26" customFormat="1" ht="15" customHeight="1">
      <c r="A7" s="25" t="s">
        <v>0</v>
      </c>
      <c r="B7" s="25" t="s">
        <v>507</v>
      </c>
      <c r="C7" s="25" t="s">
        <v>22</v>
      </c>
      <c r="D7" s="25" t="s">
        <v>508</v>
      </c>
      <c r="E7" s="25" t="s">
        <v>23</v>
      </c>
      <c r="F7" s="25"/>
      <c r="G7" s="25"/>
      <c r="H7" s="25"/>
      <c r="I7" s="25"/>
      <c r="J7" s="25"/>
      <c r="K7" s="25" t="s">
        <v>509</v>
      </c>
      <c r="L7" s="25" t="s">
        <v>510</v>
      </c>
      <c r="M7" s="25" t="s">
        <v>511</v>
      </c>
    </row>
    <row r="8" spans="1:21" s="28" customFormat="1" ht="27.75" customHeight="1">
      <c r="A8" s="25"/>
      <c r="B8" s="25"/>
      <c r="C8" s="25"/>
      <c r="D8" s="25"/>
      <c r="E8" s="27" t="s">
        <v>15</v>
      </c>
      <c r="F8" s="27" t="s">
        <v>16</v>
      </c>
      <c r="G8" s="27" t="s">
        <v>17</v>
      </c>
      <c r="H8" s="27" t="s">
        <v>18</v>
      </c>
      <c r="I8" s="27" t="s">
        <v>19</v>
      </c>
      <c r="J8" s="27" t="s">
        <v>20</v>
      </c>
      <c r="K8" s="25"/>
      <c r="L8" s="25"/>
      <c r="M8" s="25"/>
    </row>
    <row r="9" spans="1:21">
      <c r="A9" s="29">
        <v>1</v>
      </c>
      <c r="B9" s="29">
        <v>2</v>
      </c>
      <c r="C9" s="29">
        <v>3</v>
      </c>
      <c r="D9" s="29">
        <v>4</v>
      </c>
      <c r="E9" s="29">
        <v>5</v>
      </c>
      <c r="F9" s="29">
        <v>6</v>
      </c>
      <c r="G9" s="29">
        <v>7</v>
      </c>
      <c r="H9" s="29">
        <v>8</v>
      </c>
      <c r="I9" s="29">
        <v>9</v>
      </c>
      <c r="J9" s="29">
        <v>10</v>
      </c>
      <c r="K9" s="29">
        <v>11</v>
      </c>
      <c r="L9" s="29">
        <v>12</v>
      </c>
      <c r="M9" s="29">
        <v>13</v>
      </c>
    </row>
    <row r="10" spans="1:21">
      <c r="A10" s="30" t="s">
        <v>227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1"/>
      <c r="O10" s="32"/>
      <c r="P10" s="32"/>
      <c r="Q10" s="32"/>
      <c r="R10" s="32"/>
      <c r="S10" s="32"/>
      <c r="T10" s="32"/>
      <c r="U10" s="32"/>
    </row>
    <row r="11" spans="1:21">
      <c r="A11" s="33">
        <v>1</v>
      </c>
      <c r="B11" s="34"/>
      <c r="C11" s="33" t="s">
        <v>24</v>
      </c>
      <c r="D11" s="33"/>
      <c r="E11" s="33"/>
      <c r="F11" s="33"/>
      <c r="G11" s="33"/>
      <c r="H11" s="33"/>
      <c r="I11" s="33"/>
      <c r="J11" s="33"/>
      <c r="K11" s="35"/>
      <c r="L11" s="33"/>
      <c r="M11" s="33" t="s">
        <v>25</v>
      </c>
    </row>
    <row r="12" spans="1:21" ht="135">
      <c r="A12" s="36">
        <v>1</v>
      </c>
      <c r="B12" s="19" t="s">
        <v>67</v>
      </c>
      <c r="C12" s="36" t="s">
        <v>24</v>
      </c>
      <c r="D12" s="37">
        <f>3/10*100</f>
        <v>30</v>
      </c>
      <c r="E12" s="37">
        <f>3/10*100</f>
        <v>30</v>
      </c>
      <c r="F12" s="37">
        <f>6/10*100</f>
        <v>60</v>
      </c>
      <c r="G12" s="37">
        <f>7/10*100</f>
        <v>70</v>
      </c>
      <c r="H12" s="37">
        <f>7/10*100</f>
        <v>70</v>
      </c>
      <c r="I12" s="37">
        <f>7/10*100</f>
        <v>70</v>
      </c>
      <c r="J12" s="37">
        <f>7/10*100</f>
        <v>70</v>
      </c>
      <c r="K12" s="38" t="s">
        <v>225</v>
      </c>
      <c r="L12" s="39"/>
      <c r="M12" s="39"/>
      <c r="T12" s="10"/>
    </row>
    <row r="13" spans="1:21" ht="120">
      <c r="A13" s="36">
        <v>2</v>
      </c>
      <c r="B13" s="19" t="s">
        <v>68</v>
      </c>
      <c r="C13" s="36" t="s">
        <v>24</v>
      </c>
      <c r="D13" s="37">
        <f>515/1176*100</f>
        <v>43.792517006802726</v>
      </c>
      <c r="E13" s="37">
        <f>515/1120*100</f>
        <v>45.982142857142854</v>
      </c>
      <c r="F13" s="37">
        <f>500/1141*100</f>
        <v>43.821209465381244</v>
      </c>
      <c r="G13" s="37">
        <f>500/1141*100</f>
        <v>43.821209465381244</v>
      </c>
      <c r="H13" s="37">
        <f>500/1141*100</f>
        <v>43.821209465381244</v>
      </c>
      <c r="I13" s="37">
        <f>500/1141*100</f>
        <v>43.821209465381244</v>
      </c>
      <c r="J13" s="37">
        <f>500/1141*100</f>
        <v>43.821209465381244</v>
      </c>
      <c r="K13" s="38" t="s">
        <v>225</v>
      </c>
      <c r="L13" s="39"/>
      <c r="M13" s="39"/>
    </row>
    <row r="14" spans="1:21" ht="135">
      <c r="A14" s="40">
        <v>3</v>
      </c>
      <c r="B14" s="19" t="s">
        <v>69</v>
      </c>
      <c r="C14" s="40" t="s">
        <v>24</v>
      </c>
      <c r="D14" s="22">
        <v>74.5</v>
      </c>
      <c r="E14" s="22">
        <v>75</v>
      </c>
      <c r="F14" s="22">
        <v>76</v>
      </c>
      <c r="G14" s="22">
        <v>76</v>
      </c>
      <c r="H14" s="22">
        <v>76</v>
      </c>
      <c r="I14" s="22">
        <v>77</v>
      </c>
      <c r="J14" s="22">
        <v>77</v>
      </c>
      <c r="K14" s="38" t="s">
        <v>225</v>
      </c>
      <c r="L14" s="39"/>
      <c r="M14" s="39"/>
    </row>
    <row r="15" spans="1:21" ht="106.5" customHeight="1">
      <c r="A15" s="40">
        <v>7</v>
      </c>
      <c r="B15" s="19" t="s">
        <v>70</v>
      </c>
      <c r="C15" s="40" t="s">
        <v>24</v>
      </c>
      <c r="D15" s="40">
        <v>25.1</v>
      </c>
      <c r="E15" s="40">
        <v>30</v>
      </c>
      <c r="F15" s="40">
        <v>35</v>
      </c>
      <c r="G15" s="40">
        <v>40</v>
      </c>
      <c r="H15" s="40">
        <v>45</v>
      </c>
      <c r="I15" s="40">
        <v>50</v>
      </c>
      <c r="J15" s="40">
        <v>55</v>
      </c>
      <c r="K15" s="38" t="s">
        <v>225</v>
      </c>
      <c r="L15" s="39"/>
      <c r="M15" s="39"/>
    </row>
    <row r="16" spans="1:21" ht="45" customHeight="1">
      <c r="A16" s="40"/>
      <c r="B16" s="41" t="s">
        <v>231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3"/>
    </row>
    <row r="17" spans="1:14" ht="90">
      <c r="A17" s="40"/>
      <c r="B17" s="35" t="s">
        <v>232</v>
      </c>
      <c r="C17" s="35" t="s">
        <v>24</v>
      </c>
      <c r="D17" s="35">
        <v>30</v>
      </c>
      <c r="E17" s="35">
        <v>30</v>
      </c>
      <c r="F17" s="35">
        <v>30</v>
      </c>
      <c r="G17" s="35">
        <v>30</v>
      </c>
      <c r="H17" s="35">
        <v>30</v>
      </c>
      <c r="I17" s="35">
        <v>30</v>
      </c>
      <c r="J17" s="35">
        <v>30</v>
      </c>
      <c r="K17" s="11" t="s">
        <v>233</v>
      </c>
      <c r="L17" s="11"/>
      <c r="M17" s="11"/>
    </row>
    <row r="18" spans="1:14">
      <c r="A18" s="44" t="s">
        <v>228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</row>
    <row r="19" spans="1:14" ht="90">
      <c r="A19" s="33">
        <v>1</v>
      </c>
      <c r="B19" s="34" t="s">
        <v>103</v>
      </c>
      <c r="C19" s="33" t="s">
        <v>104</v>
      </c>
      <c r="D19" s="45">
        <v>51.57</v>
      </c>
      <c r="E19" s="33">
        <v>52.5</v>
      </c>
      <c r="F19" s="33">
        <v>53.4</v>
      </c>
      <c r="G19" s="33">
        <v>54.3</v>
      </c>
      <c r="H19" s="33">
        <v>55</v>
      </c>
      <c r="I19" s="33">
        <v>56</v>
      </c>
      <c r="J19" s="33">
        <v>57</v>
      </c>
      <c r="K19" s="35" t="s">
        <v>215</v>
      </c>
      <c r="L19" s="35" t="s">
        <v>105</v>
      </c>
      <c r="M19" s="35" t="s">
        <v>106</v>
      </c>
    </row>
    <row r="20" spans="1:14" ht="165">
      <c r="A20" s="33">
        <v>2</v>
      </c>
      <c r="B20" s="34" t="s">
        <v>107</v>
      </c>
      <c r="C20" s="33" t="s">
        <v>24</v>
      </c>
      <c r="D20" s="33">
        <v>85</v>
      </c>
      <c r="E20" s="33">
        <v>85</v>
      </c>
      <c r="F20" s="33">
        <v>85</v>
      </c>
      <c r="G20" s="33">
        <v>85</v>
      </c>
      <c r="H20" s="33">
        <v>85</v>
      </c>
      <c r="I20" s="33">
        <v>85</v>
      </c>
      <c r="J20" s="33">
        <v>85</v>
      </c>
      <c r="K20" s="35" t="s">
        <v>215</v>
      </c>
      <c r="L20" s="35" t="s">
        <v>105</v>
      </c>
      <c r="M20" s="35" t="s">
        <v>108</v>
      </c>
      <c r="N20" s="46"/>
    </row>
    <row r="21" spans="1:14" ht="165">
      <c r="A21" s="33">
        <v>3</v>
      </c>
      <c r="B21" s="34" t="s">
        <v>109</v>
      </c>
      <c r="C21" s="33" t="s">
        <v>24</v>
      </c>
      <c r="D21" s="33">
        <v>80</v>
      </c>
      <c r="E21" s="33">
        <v>80</v>
      </c>
      <c r="F21" s="33">
        <v>80</v>
      </c>
      <c r="G21" s="33">
        <v>80</v>
      </c>
      <c r="H21" s="33">
        <v>80</v>
      </c>
      <c r="I21" s="33">
        <v>80</v>
      </c>
      <c r="J21" s="33">
        <v>80</v>
      </c>
      <c r="K21" s="35" t="s">
        <v>215</v>
      </c>
      <c r="L21" s="35" t="s">
        <v>105</v>
      </c>
      <c r="M21" s="35" t="s">
        <v>108</v>
      </c>
      <c r="N21" s="46"/>
    </row>
    <row r="22" spans="1:14" ht="165">
      <c r="A22" s="33">
        <v>4</v>
      </c>
      <c r="B22" s="34" t="s">
        <v>110</v>
      </c>
      <c r="C22" s="33" t="s">
        <v>24</v>
      </c>
      <c r="D22" s="33">
        <v>12.9</v>
      </c>
      <c r="E22" s="33">
        <v>12.9</v>
      </c>
      <c r="F22" s="33">
        <v>12.9</v>
      </c>
      <c r="G22" s="33">
        <v>12.9</v>
      </c>
      <c r="H22" s="33">
        <v>12.9</v>
      </c>
      <c r="I22" s="33">
        <v>12.9</v>
      </c>
      <c r="J22" s="33">
        <v>12.9</v>
      </c>
      <c r="K22" s="35" t="s">
        <v>215</v>
      </c>
      <c r="L22" s="35" t="s">
        <v>105</v>
      </c>
      <c r="M22" s="35" t="s">
        <v>108</v>
      </c>
    </row>
    <row r="23" spans="1:14">
      <c r="A23" s="44" t="s">
        <v>229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</row>
    <row r="24" spans="1:14" ht="165">
      <c r="A24" s="33">
        <v>1</v>
      </c>
      <c r="B24" s="34" t="s">
        <v>216</v>
      </c>
      <c r="C24" s="33" t="s">
        <v>24</v>
      </c>
      <c r="D24" s="45">
        <v>53.479887745556596</v>
      </c>
      <c r="E24" s="45">
        <v>53.788587464920489</v>
      </c>
      <c r="F24" s="45">
        <v>54.256314312441532</v>
      </c>
      <c r="G24" s="45">
        <v>54.724041159962574</v>
      </c>
      <c r="H24" s="45">
        <f>G24*1.005</f>
        <v>54.997661365762383</v>
      </c>
      <c r="I24" s="45">
        <f t="shared" ref="I24:J24" si="0">H24*1.005</f>
        <v>55.272649672591186</v>
      </c>
      <c r="J24" s="45">
        <f t="shared" si="0"/>
        <v>55.549012920954134</v>
      </c>
      <c r="K24" s="35" t="s">
        <v>215</v>
      </c>
      <c r="L24" s="35" t="s">
        <v>111</v>
      </c>
      <c r="M24" s="35" t="s">
        <v>108</v>
      </c>
    </row>
    <row r="25" spans="1:14">
      <c r="B25" s="10"/>
    </row>
    <row r="26" spans="1:14" hidden="1">
      <c r="B26" s="10"/>
    </row>
    <row r="27" spans="1:14" hidden="1">
      <c r="B27" s="10"/>
    </row>
    <row r="28" spans="1:14" hidden="1"/>
    <row r="29" spans="1:14" hidden="1"/>
    <row r="30" spans="1:14" ht="38.25" customHeight="1">
      <c r="A30" s="47" t="s">
        <v>512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</row>
    <row r="31" spans="1:14" ht="16.5">
      <c r="A31" s="48" t="s">
        <v>513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</row>
    <row r="32" spans="1:14" ht="16.5">
      <c r="A32" s="48" t="s">
        <v>514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</row>
    <row r="33" spans="1:13" ht="16.5">
      <c r="A33" s="48" t="s">
        <v>515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</row>
    <row r="34" spans="1:13" ht="16.5">
      <c r="A34" s="48" t="s">
        <v>516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</row>
    <row r="35" spans="1:13" ht="16.5">
      <c r="A35" s="48" t="s">
        <v>517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</row>
  </sheetData>
  <mergeCells count="23">
    <mergeCell ref="N10:U10"/>
    <mergeCell ref="A33:M33"/>
    <mergeCell ref="A34:M34"/>
    <mergeCell ref="A35:M35"/>
    <mergeCell ref="A10:M10"/>
    <mergeCell ref="A30:M30"/>
    <mergeCell ref="A31:M31"/>
    <mergeCell ref="A32:M32"/>
    <mergeCell ref="A18:M18"/>
    <mergeCell ref="A23:M23"/>
    <mergeCell ref="B16:M16"/>
    <mergeCell ref="L1:M1"/>
    <mergeCell ref="L2:M2"/>
    <mergeCell ref="L3:M3"/>
    <mergeCell ref="A5:M5"/>
    <mergeCell ref="L7:L8"/>
    <mergeCell ref="M7:M8"/>
    <mergeCell ref="E7:J7"/>
    <mergeCell ref="C7:C8"/>
    <mergeCell ref="D7:D8"/>
    <mergeCell ref="B7:B8"/>
    <mergeCell ref="A7:A8"/>
    <mergeCell ref="K7:K8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2:N106"/>
  <sheetViews>
    <sheetView topLeftCell="A106" workbookViewId="0">
      <selection sqref="A1:XFD1048576"/>
    </sheetView>
  </sheetViews>
  <sheetFormatPr defaultRowHeight="15"/>
  <cols>
    <col min="1" max="1" width="7.140625" style="85" customWidth="1"/>
    <col min="2" max="2" width="65.85546875" style="4" customWidth="1"/>
    <col min="3" max="3" width="48" style="4" customWidth="1"/>
    <col min="4" max="4" width="48.140625" style="4" customWidth="1"/>
    <col min="5" max="5" width="29.28515625" style="4" customWidth="1"/>
    <col min="6" max="16384" width="9.140625" style="4"/>
  </cols>
  <sheetData>
    <row r="2" spans="1:4" ht="18.75">
      <c r="A2" s="24" t="s">
        <v>422</v>
      </c>
      <c r="B2" s="24"/>
      <c r="C2" s="24"/>
      <c r="D2" s="24"/>
    </row>
    <row r="4" spans="1:4" s="54" customFormat="1" ht="28.5">
      <c r="A4" s="51" t="s">
        <v>0</v>
      </c>
      <c r="B4" s="52" t="s">
        <v>518</v>
      </c>
      <c r="C4" s="53" t="s">
        <v>519</v>
      </c>
      <c r="D4" s="52" t="s">
        <v>520</v>
      </c>
    </row>
    <row r="5" spans="1:4">
      <c r="A5" s="55">
        <v>1</v>
      </c>
      <c r="B5" s="56">
        <v>2</v>
      </c>
      <c r="C5" s="56">
        <v>3</v>
      </c>
      <c r="D5" s="56">
        <v>4</v>
      </c>
    </row>
    <row r="6" spans="1:4">
      <c r="A6" s="57" t="s">
        <v>436</v>
      </c>
      <c r="B6" s="58"/>
      <c r="C6" s="58"/>
      <c r="D6" s="59"/>
    </row>
    <row r="7" spans="1:4">
      <c r="A7" s="49" t="s">
        <v>27</v>
      </c>
      <c r="B7" s="60" t="s">
        <v>439</v>
      </c>
      <c r="C7" s="61"/>
      <c r="D7" s="62"/>
    </row>
    <row r="8" spans="1:4">
      <c r="A8" s="63" t="s">
        <v>437</v>
      </c>
      <c r="B8" s="64"/>
      <c r="C8" s="65"/>
      <c r="D8" s="66" t="s">
        <v>438</v>
      </c>
    </row>
    <row r="9" spans="1:4" ht="120">
      <c r="A9" s="49" t="s">
        <v>29</v>
      </c>
      <c r="B9" s="35" t="s">
        <v>262</v>
      </c>
      <c r="C9" s="35" t="s">
        <v>440</v>
      </c>
      <c r="D9" s="35" t="s">
        <v>441</v>
      </c>
    </row>
    <row r="10" spans="1:4">
      <c r="A10" s="49" t="s">
        <v>52</v>
      </c>
      <c r="B10" s="60" t="s">
        <v>442</v>
      </c>
      <c r="C10" s="61"/>
      <c r="D10" s="62"/>
    </row>
    <row r="11" spans="1:4">
      <c r="A11" s="63" t="s">
        <v>437</v>
      </c>
      <c r="B11" s="64"/>
      <c r="C11" s="65"/>
      <c r="D11" s="66" t="s">
        <v>438</v>
      </c>
    </row>
    <row r="12" spans="1:4" ht="74.25" customHeight="1">
      <c r="A12" s="49" t="s">
        <v>122</v>
      </c>
      <c r="B12" s="35" t="s">
        <v>443</v>
      </c>
      <c r="C12" s="35" t="s">
        <v>444</v>
      </c>
      <c r="D12" s="35" t="s">
        <v>445</v>
      </c>
    </row>
    <row r="13" spans="1:4" ht="75">
      <c r="A13" s="49" t="s">
        <v>447</v>
      </c>
      <c r="B13" s="35" t="s">
        <v>279</v>
      </c>
      <c r="C13" s="35" t="s">
        <v>449</v>
      </c>
      <c r="D13" s="35" t="s">
        <v>446</v>
      </c>
    </row>
    <row r="14" spans="1:4" ht="117" customHeight="1">
      <c r="A14" s="49" t="s">
        <v>448</v>
      </c>
      <c r="B14" s="35" t="s">
        <v>299</v>
      </c>
      <c r="C14" s="35" t="s">
        <v>450</v>
      </c>
      <c r="D14" s="35" t="s">
        <v>451</v>
      </c>
    </row>
    <row r="15" spans="1:4">
      <c r="A15" s="49" t="s">
        <v>162</v>
      </c>
      <c r="B15" s="60" t="s">
        <v>452</v>
      </c>
      <c r="C15" s="61"/>
      <c r="D15" s="62"/>
    </row>
    <row r="16" spans="1:4" ht="31.5" customHeight="1">
      <c r="A16" s="67" t="s">
        <v>453</v>
      </c>
      <c r="B16" s="68"/>
      <c r="C16" s="69"/>
      <c r="D16" s="66" t="s">
        <v>438</v>
      </c>
    </row>
    <row r="17" spans="1:4" ht="75">
      <c r="A17" s="49" t="s">
        <v>464</v>
      </c>
      <c r="B17" s="35" t="s">
        <v>306</v>
      </c>
      <c r="C17" s="35" t="s">
        <v>454</v>
      </c>
      <c r="D17" s="35" t="s">
        <v>455</v>
      </c>
    </row>
    <row r="18" spans="1:4">
      <c r="A18" s="57" t="s">
        <v>456</v>
      </c>
      <c r="B18" s="58"/>
      <c r="C18" s="58"/>
      <c r="D18" s="59"/>
    </row>
    <row r="19" spans="1:4">
      <c r="A19" s="49" t="s">
        <v>126</v>
      </c>
      <c r="B19" s="60" t="s">
        <v>463</v>
      </c>
      <c r="C19" s="61"/>
      <c r="D19" s="62"/>
    </row>
    <row r="20" spans="1:4" ht="17.25" customHeight="1">
      <c r="A20" s="67" t="s">
        <v>457</v>
      </c>
      <c r="B20" s="68"/>
      <c r="C20" s="69"/>
      <c r="D20" s="66" t="s">
        <v>438</v>
      </c>
    </row>
    <row r="21" spans="1:4" ht="60">
      <c r="A21" s="49" t="s">
        <v>128</v>
      </c>
      <c r="B21" s="35" t="s">
        <v>318</v>
      </c>
      <c r="C21" s="35" t="s">
        <v>458</v>
      </c>
      <c r="D21" s="35" t="s">
        <v>459</v>
      </c>
    </row>
    <row r="22" spans="1:4" ht="30">
      <c r="A22" s="49" t="s">
        <v>465</v>
      </c>
      <c r="B22" s="35" t="s">
        <v>326</v>
      </c>
      <c r="C22" s="35" t="s">
        <v>466</v>
      </c>
      <c r="D22" s="35" t="s">
        <v>455</v>
      </c>
    </row>
    <row r="23" spans="1:4">
      <c r="A23" s="49" t="s">
        <v>132</v>
      </c>
      <c r="B23" s="60" t="s">
        <v>467</v>
      </c>
      <c r="C23" s="61"/>
      <c r="D23" s="62"/>
    </row>
    <row r="24" spans="1:4" ht="31.5" customHeight="1">
      <c r="A24" s="67" t="s">
        <v>453</v>
      </c>
      <c r="B24" s="68"/>
      <c r="C24" s="69"/>
      <c r="D24" s="66" t="s">
        <v>438</v>
      </c>
    </row>
    <row r="25" spans="1:4" ht="51.75" customHeight="1">
      <c r="A25" s="49" t="s">
        <v>133</v>
      </c>
      <c r="B25" s="35" t="s">
        <v>341</v>
      </c>
      <c r="C25" s="35" t="s">
        <v>469</v>
      </c>
      <c r="D25" s="35" t="s">
        <v>455</v>
      </c>
    </row>
    <row r="26" spans="1:4">
      <c r="A26" s="57" t="s">
        <v>470</v>
      </c>
      <c r="B26" s="58"/>
      <c r="C26" s="58"/>
      <c r="D26" s="59"/>
    </row>
    <row r="27" spans="1:4">
      <c r="A27" s="49" t="s">
        <v>294</v>
      </c>
      <c r="B27" s="60" t="s">
        <v>471</v>
      </c>
      <c r="C27" s="61"/>
      <c r="D27" s="62"/>
    </row>
    <row r="28" spans="1:4" ht="17.25" customHeight="1">
      <c r="A28" s="67" t="s">
        <v>472</v>
      </c>
      <c r="B28" s="68"/>
      <c r="C28" s="69"/>
      <c r="D28" s="66" t="s">
        <v>438</v>
      </c>
    </row>
    <row r="29" spans="1:4" ht="45">
      <c r="A29" s="49" t="s">
        <v>142</v>
      </c>
      <c r="B29" s="35" t="s">
        <v>346</v>
      </c>
      <c r="C29" s="35" t="s">
        <v>473</v>
      </c>
      <c r="D29" s="35" t="s">
        <v>474</v>
      </c>
    </row>
    <row r="30" spans="1:4">
      <c r="A30" s="49" t="s">
        <v>295</v>
      </c>
      <c r="B30" s="60" t="s">
        <v>475</v>
      </c>
      <c r="C30" s="61"/>
      <c r="D30" s="62"/>
    </row>
    <row r="31" spans="1:4" ht="17.25" customHeight="1">
      <c r="A31" s="67" t="s">
        <v>472</v>
      </c>
      <c r="B31" s="68"/>
      <c r="C31" s="69"/>
      <c r="D31" s="66" t="s">
        <v>438</v>
      </c>
    </row>
    <row r="32" spans="1:4" ht="120">
      <c r="A32" s="49" t="s">
        <v>150</v>
      </c>
      <c r="B32" s="35" t="s">
        <v>351</v>
      </c>
      <c r="C32" s="35" t="s">
        <v>476</v>
      </c>
      <c r="D32" s="35" t="s">
        <v>477</v>
      </c>
    </row>
    <row r="33" spans="1:4">
      <c r="A33" s="49" t="s">
        <v>296</v>
      </c>
      <c r="B33" s="60" t="s">
        <v>121</v>
      </c>
      <c r="C33" s="61"/>
      <c r="D33" s="62"/>
    </row>
    <row r="34" spans="1:4" ht="17.25" customHeight="1">
      <c r="A34" s="67" t="s">
        <v>472</v>
      </c>
      <c r="B34" s="68"/>
      <c r="C34" s="69"/>
      <c r="D34" s="66" t="s">
        <v>438</v>
      </c>
    </row>
    <row r="35" spans="1:4" ht="75">
      <c r="A35" s="49" t="s">
        <v>481</v>
      </c>
      <c r="B35" s="35" t="s">
        <v>365</v>
      </c>
      <c r="C35" s="35" t="s">
        <v>483</v>
      </c>
      <c r="D35" s="35" t="s">
        <v>484</v>
      </c>
    </row>
    <row r="36" spans="1:4">
      <c r="A36" s="49" t="s">
        <v>297</v>
      </c>
      <c r="B36" s="60" t="s">
        <v>485</v>
      </c>
      <c r="C36" s="61"/>
      <c r="D36" s="62"/>
    </row>
    <row r="37" spans="1:4" ht="17.25" customHeight="1">
      <c r="A37" s="67" t="s">
        <v>472</v>
      </c>
      <c r="B37" s="68"/>
      <c r="C37" s="69"/>
      <c r="D37" s="66" t="s">
        <v>438</v>
      </c>
    </row>
    <row r="38" spans="1:4" ht="120">
      <c r="A38" s="49" t="s">
        <v>482</v>
      </c>
      <c r="B38" s="35" t="s">
        <v>378</v>
      </c>
      <c r="C38" s="35" t="s">
        <v>486</v>
      </c>
      <c r="D38" s="35" t="s">
        <v>103</v>
      </c>
    </row>
    <row r="39" spans="1:4">
      <c r="A39" s="57" t="s">
        <v>488</v>
      </c>
      <c r="B39" s="58"/>
      <c r="C39" s="58"/>
      <c r="D39" s="59"/>
    </row>
    <row r="40" spans="1:4">
      <c r="A40" s="49" t="s">
        <v>171</v>
      </c>
      <c r="B40" s="60" t="s">
        <v>478</v>
      </c>
      <c r="C40" s="61"/>
      <c r="D40" s="62"/>
    </row>
    <row r="41" spans="1:4" ht="17.25" customHeight="1">
      <c r="A41" s="67" t="s">
        <v>472</v>
      </c>
      <c r="B41" s="68"/>
      <c r="C41" s="69"/>
      <c r="D41" s="66" t="s">
        <v>438</v>
      </c>
    </row>
    <row r="42" spans="1:4" ht="30">
      <c r="A42" s="49" t="s">
        <v>489</v>
      </c>
      <c r="B42" s="35" t="s">
        <v>359</v>
      </c>
      <c r="C42" s="50" t="s">
        <v>479</v>
      </c>
      <c r="D42" s="50" t="s">
        <v>480</v>
      </c>
    </row>
    <row r="43" spans="1:4" ht="15.75">
      <c r="A43" s="49" t="s">
        <v>174</v>
      </c>
      <c r="B43" s="70" t="s">
        <v>149</v>
      </c>
      <c r="C43" s="70"/>
      <c r="D43" s="70"/>
    </row>
    <row r="44" spans="1:4" ht="17.25" customHeight="1">
      <c r="A44" s="67" t="s">
        <v>472</v>
      </c>
      <c r="B44" s="68"/>
      <c r="C44" s="69"/>
      <c r="D44" s="66" t="s">
        <v>438</v>
      </c>
    </row>
    <row r="45" spans="1:4" ht="135">
      <c r="A45" s="49" t="s">
        <v>490</v>
      </c>
      <c r="B45" s="35" t="s">
        <v>151</v>
      </c>
      <c r="C45" s="35" t="s">
        <v>152</v>
      </c>
      <c r="D45" s="35" t="s">
        <v>145</v>
      </c>
    </row>
    <row r="46" spans="1:4">
      <c r="A46" s="57" t="s">
        <v>491</v>
      </c>
      <c r="B46" s="58"/>
      <c r="C46" s="58"/>
      <c r="D46" s="59"/>
    </row>
    <row r="47" spans="1:4">
      <c r="A47" s="49" t="s">
        <v>186</v>
      </c>
      <c r="B47" s="60" t="s">
        <v>244</v>
      </c>
      <c r="C47" s="61"/>
      <c r="D47" s="62"/>
    </row>
    <row r="48" spans="1:4" ht="17.25" customHeight="1">
      <c r="A48" s="67" t="s">
        <v>472</v>
      </c>
      <c r="B48" s="68"/>
      <c r="C48" s="69"/>
      <c r="D48" s="66" t="s">
        <v>438</v>
      </c>
    </row>
    <row r="49" spans="1:14" ht="64.5" customHeight="1">
      <c r="A49" s="49" t="s">
        <v>492</v>
      </c>
      <c r="B49" s="35" t="s">
        <v>403</v>
      </c>
      <c r="C49" s="35" t="s">
        <v>494</v>
      </c>
      <c r="D49" s="35" t="s">
        <v>493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</row>
    <row r="50" spans="1:14">
      <c r="A50" s="49" t="s">
        <v>189</v>
      </c>
      <c r="B50" s="60" t="s">
        <v>419</v>
      </c>
      <c r="C50" s="61"/>
      <c r="D50" s="62"/>
    </row>
    <row r="51" spans="1:14" ht="17.25" customHeight="1">
      <c r="A51" s="67" t="s">
        <v>457</v>
      </c>
      <c r="B51" s="68"/>
      <c r="C51" s="69"/>
      <c r="D51" s="66" t="s">
        <v>438</v>
      </c>
    </row>
    <row r="52" spans="1:14" ht="30">
      <c r="A52" s="49" t="s">
        <v>495</v>
      </c>
      <c r="B52" s="35" t="s">
        <v>423</v>
      </c>
      <c r="C52" s="35" t="s">
        <v>496</v>
      </c>
      <c r="D52" s="35" t="s">
        <v>497</v>
      </c>
    </row>
    <row r="53" spans="1:14">
      <c r="A53" s="49" t="s">
        <v>191</v>
      </c>
      <c r="B53" s="60" t="s">
        <v>242</v>
      </c>
      <c r="C53" s="61"/>
      <c r="D53" s="62"/>
    </row>
    <row r="54" spans="1:14" ht="17.25" customHeight="1">
      <c r="A54" s="67" t="s">
        <v>498</v>
      </c>
      <c r="B54" s="68"/>
      <c r="C54" s="69"/>
      <c r="D54" s="66" t="s">
        <v>438</v>
      </c>
    </row>
    <row r="55" spans="1:14" ht="30">
      <c r="A55" s="49" t="s">
        <v>499</v>
      </c>
      <c r="B55" s="35" t="s">
        <v>430</v>
      </c>
      <c r="C55" s="35" t="s">
        <v>496</v>
      </c>
      <c r="D55" s="35" t="s">
        <v>500</v>
      </c>
    </row>
    <row r="56" spans="1:14" ht="30.75" customHeight="1">
      <c r="A56" s="49" t="s">
        <v>193</v>
      </c>
      <c r="B56" s="71" t="s">
        <v>413</v>
      </c>
      <c r="C56" s="72"/>
      <c r="D56" s="73"/>
    </row>
    <row r="57" spans="1:14" ht="17.25" customHeight="1">
      <c r="A57" s="67" t="s">
        <v>501</v>
      </c>
      <c r="B57" s="68"/>
      <c r="C57" s="69"/>
      <c r="D57" s="66" t="s">
        <v>438</v>
      </c>
    </row>
    <row r="58" spans="1:14" ht="47.25" customHeight="1">
      <c r="A58" s="49" t="s">
        <v>502</v>
      </c>
      <c r="B58" s="35" t="s">
        <v>415</v>
      </c>
      <c r="C58" s="35" t="s">
        <v>503</v>
      </c>
      <c r="D58" s="35" t="s">
        <v>504</v>
      </c>
      <c r="E58" s="35"/>
      <c r="F58" s="35"/>
      <c r="G58" s="35"/>
      <c r="H58" s="35"/>
      <c r="I58" s="35"/>
      <c r="J58" s="35"/>
      <c r="K58" s="35"/>
      <c r="L58" s="35"/>
      <c r="M58" s="35"/>
      <c r="N58" s="35"/>
    </row>
    <row r="59" spans="1:14">
      <c r="A59" s="49"/>
      <c r="B59" s="35"/>
      <c r="C59" s="35"/>
      <c r="D59" s="35"/>
    </row>
    <row r="60" spans="1:14">
      <c r="A60" s="49"/>
      <c r="B60" s="35"/>
      <c r="C60" s="35"/>
      <c r="D60" s="35"/>
    </row>
    <row r="61" spans="1:14">
      <c r="A61" s="49"/>
      <c r="B61" s="35"/>
      <c r="C61" s="35"/>
      <c r="D61" s="35"/>
    </row>
    <row r="62" spans="1:14">
      <c r="A62" s="49"/>
      <c r="B62" s="35"/>
      <c r="C62" s="35"/>
      <c r="D62" s="35"/>
    </row>
    <row r="63" spans="1:14">
      <c r="A63" s="49"/>
      <c r="B63" s="35"/>
      <c r="C63" s="35"/>
      <c r="D63" s="35"/>
    </row>
    <row r="64" spans="1:14">
      <c r="A64" s="49"/>
      <c r="B64" s="35"/>
      <c r="C64" s="35"/>
      <c r="D64" s="35"/>
    </row>
    <row r="65" spans="1:5">
      <c r="A65" s="49"/>
      <c r="B65" s="35"/>
      <c r="C65" s="35"/>
      <c r="D65" s="35"/>
    </row>
    <row r="66" spans="1:5">
      <c r="A66" s="49"/>
      <c r="B66" s="35"/>
      <c r="C66" s="35"/>
      <c r="D66" s="35"/>
    </row>
    <row r="67" spans="1:5">
      <c r="A67" s="49"/>
      <c r="B67" s="35"/>
      <c r="C67" s="35"/>
      <c r="D67" s="35"/>
    </row>
    <row r="68" spans="1:5">
      <c r="A68" s="49"/>
      <c r="B68" s="35"/>
      <c r="C68" s="35"/>
      <c r="D68" s="35"/>
    </row>
    <row r="69" spans="1:5">
      <c r="A69" s="49"/>
      <c r="B69" s="35"/>
      <c r="C69" s="35"/>
      <c r="D69" s="35"/>
    </row>
    <row r="70" spans="1:5">
      <c r="A70" s="74" t="s">
        <v>8</v>
      </c>
      <c r="B70" s="75" t="s">
        <v>521</v>
      </c>
      <c r="C70" s="75"/>
      <c r="D70" s="75"/>
    </row>
    <row r="71" spans="1:5">
      <c r="A71" s="74" t="s">
        <v>27</v>
      </c>
      <c r="B71" s="75" t="s">
        <v>53</v>
      </c>
      <c r="C71" s="75"/>
      <c r="D71" s="75"/>
    </row>
    <row r="72" spans="1:5">
      <c r="A72" s="55"/>
      <c r="B72" s="76" t="s">
        <v>54</v>
      </c>
      <c r="C72" s="76"/>
      <c r="D72" s="77" t="s">
        <v>28</v>
      </c>
    </row>
    <row r="73" spans="1:5" ht="389.25" customHeight="1">
      <c r="A73" s="55" t="s">
        <v>29</v>
      </c>
      <c r="B73" s="15" t="s">
        <v>78</v>
      </c>
      <c r="C73" s="19" t="s">
        <v>79</v>
      </c>
      <c r="D73" s="19" t="s">
        <v>80</v>
      </c>
    </row>
    <row r="74" spans="1:5" ht="409.6" customHeight="1">
      <c r="A74" s="55" t="s">
        <v>55</v>
      </c>
      <c r="B74" s="15" t="s">
        <v>75</v>
      </c>
      <c r="C74" s="78" t="s">
        <v>74</v>
      </c>
      <c r="D74" s="19" t="s">
        <v>81</v>
      </c>
    </row>
    <row r="75" spans="1:5" ht="270">
      <c r="A75" s="55"/>
      <c r="B75" s="15" t="s">
        <v>77</v>
      </c>
      <c r="C75" s="19" t="s">
        <v>76</v>
      </c>
      <c r="D75" s="19" t="s">
        <v>82</v>
      </c>
    </row>
    <row r="76" spans="1:5">
      <c r="A76" s="74" t="s">
        <v>52</v>
      </c>
      <c r="B76" s="79" t="s">
        <v>56</v>
      </c>
      <c r="C76" s="79"/>
      <c r="D76" s="79"/>
    </row>
    <row r="77" spans="1:5">
      <c r="A77" s="55"/>
      <c r="B77" s="80" t="s">
        <v>54</v>
      </c>
      <c r="C77" s="80"/>
      <c r="D77" s="39" t="s">
        <v>28</v>
      </c>
    </row>
    <row r="78" spans="1:5">
      <c r="A78" s="51" t="s">
        <v>8</v>
      </c>
      <c r="B78" s="70" t="s">
        <v>218</v>
      </c>
      <c r="C78" s="70"/>
      <c r="D78" s="70"/>
      <c r="E78" s="4" t="s">
        <v>157</v>
      </c>
    </row>
    <row r="79" spans="1:5">
      <c r="A79" s="51" t="s">
        <v>27</v>
      </c>
      <c r="B79" s="70" t="s">
        <v>112</v>
      </c>
      <c r="C79" s="70"/>
      <c r="D79" s="70"/>
    </row>
    <row r="80" spans="1:5">
      <c r="A80" s="49"/>
      <c r="B80" s="30" t="s">
        <v>217</v>
      </c>
      <c r="C80" s="30"/>
      <c r="D80" s="29" t="s">
        <v>28</v>
      </c>
    </row>
    <row r="81" spans="1:4" ht="45">
      <c r="A81" s="49" t="s">
        <v>29</v>
      </c>
      <c r="B81" s="35" t="s">
        <v>113</v>
      </c>
      <c r="C81" s="11" t="s">
        <v>234</v>
      </c>
      <c r="D81" s="35" t="s">
        <v>114</v>
      </c>
    </row>
    <row r="82" spans="1:4" ht="29.25" customHeight="1">
      <c r="A82" s="49" t="s">
        <v>55</v>
      </c>
      <c r="B82" s="35" t="s">
        <v>115</v>
      </c>
      <c r="C82" s="11" t="s">
        <v>116</v>
      </c>
      <c r="D82" s="11" t="s">
        <v>117</v>
      </c>
    </row>
    <row r="83" spans="1:4" ht="30">
      <c r="A83" s="49" t="s">
        <v>118</v>
      </c>
      <c r="B83" s="35" t="s">
        <v>119</v>
      </c>
      <c r="C83" s="11" t="s">
        <v>120</v>
      </c>
      <c r="D83" s="11" t="s">
        <v>117</v>
      </c>
    </row>
    <row r="84" spans="1:4">
      <c r="A84" s="49"/>
      <c r="B84" s="15"/>
      <c r="C84" s="19"/>
      <c r="D84" s="19"/>
    </row>
    <row r="85" spans="1:4">
      <c r="A85" s="51" t="s">
        <v>52</v>
      </c>
      <c r="B85" s="44" t="s">
        <v>121</v>
      </c>
      <c r="C85" s="44"/>
      <c r="D85" s="44"/>
    </row>
    <row r="86" spans="1:4">
      <c r="A86" s="49"/>
      <c r="B86" s="30" t="s">
        <v>217</v>
      </c>
      <c r="C86" s="30"/>
      <c r="D86" s="29" t="s">
        <v>28</v>
      </c>
    </row>
    <row r="87" spans="1:4" ht="75">
      <c r="A87" s="49" t="s">
        <v>122</v>
      </c>
      <c r="B87" s="35" t="s">
        <v>123</v>
      </c>
      <c r="C87" s="11" t="s">
        <v>124</v>
      </c>
      <c r="D87" s="35" t="s">
        <v>125</v>
      </c>
    </row>
    <row r="88" spans="1:4" ht="15" customHeight="1">
      <c r="A88" s="51" t="s">
        <v>9</v>
      </c>
      <c r="B88" s="70" t="s">
        <v>219</v>
      </c>
      <c r="C88" s="70"/>
      <c r="D88" s="70"/>
    </row>
    <row r="89" spans="1:4" ht="17.25" customHeight="1">
      <c r="A89" s="51" t="s">
        <v>126</v>
      </c>
      <c r="B89" s="70" t="s">
        <v>127</v>
      </c>
      <c r="C89" s="70"/>
      <c r="D89" s="70"/>
    </row>
    <row r="90" spans="1:4" ht="16.5" customHeight="1">
      <c r="A90" s="49"/>
      <c r="B90" s="30" t="s">
        <v>217</v>
      </c>
      <c r="C90" s="30"/>
      <c r="D90" s="29" t="s">
        <v>28</v>
      </c>
    </row>
    <row r="91" spans="1:4" ht="120">
      <c r="A91" s="49" t="s">
        <v>128</v>
      </c>
      <c r="B91" s="35" t="s">
        <v>129</v>
      </c>
      <c r="C91" s="11" t="s">
        <v>130</v>
      </c>
      <c r="D91" s="35" t="s">
        <v>131</v>
      </c>
    </row>
    <row r="92" spans="1:4" ht="15" customHeight="1">
      <c r="A92" s="51" t="s">
        <v>132</v>
      </c>
      <c r="B92" s="70" t="s">
        <v>112</v>
      </c>
      <c r="C92" s="70"/>
      <c r="D92" s="70"/>
    </row>
    <row r="93" spans="1:4" ht="15.75" customHeight="1">
      <c r="A93" s="49"/>
      <c r="B93" s="30" t="s">
        <v>217</v>
      </c>
      <c r="C93" s="30"/>
      <c r="D93" s="29" t="s">
        <v>28</v>
      </c>
    </row>
    <row r="94" spans="1:4" ht="60">
      <c r="A94" s="49" t="s">
        <v>133</v>
      </c>
      <c r="B94" s="35" t="s">
        <v>113</v>
      </c>
      <c r="C94" s="35" t="s">
        <v>134</v>
      </c>
      <c r="D94" s="11" t="s">
        <v>125</v>
      </c>
    </row>
    <row r="95" spans="1:4">
      <c r="A95" s="51" t="s">
        <v>135</v>
      </c>
      <c r="B95" s="70" t="s">
        <v>136</v>
      </c>
      <c r="C95" s="70"/>
      <c r="D95" s="70"/>
    </row>
    <row r="96" spans="1:4">
      <c r="A96" s="49"/>
      <c r="B96" s="30" t="s">
        <v>217</v>
      </c>
      <c r="C96" s="30"/>
      <c r="D96" s="29" t="s">
        <v>28</v>
      </c>
    </row>
    <row r="97" spans="1:5" ht="63" customHeight="1">
      <c r="A97" s="49" t="s">
        <v>137</v>
      </c>
      <c r="B97" s="35" t="s">
        <v>138</v>
      </c>
      <c r="C97" s="35" t="s">
        <v>139</v>
      </c>
      <c r="D97" s="35" t="s">
        <v>131</v>
      </c>
    </row>
    <row r="98" spans="1:5" ht="15" customHeight="1">
      <c r="A98" s="51" t="s">
        <v>10</v>
      </c>
      <c r="B98" s="70" t="s">
        <v>220</v>
      </c>
      <c r="C98" s="70"/>
      <c r="D98" s="70"/>
    </row>
    <row r="99" spans="1:5" ht="15.75">
      <c r="A99" s="49" t="s">
        <v>140</v>
      </c>
      <c r="B99" s="70" t="s">
        <v>141</v>
      </c>
      <c r="C99" s="70"/>
      <c r="D99" s="70"/>
    </row>
    <row r="100" spans="1:5">
      <c r="A100" s="49"/>
      <c r="B100" s="30" t="s">
        <v>217</v>
      </c>
      <c r="C100" s="30"/>
      <c r="D100" s="29" t="s">
        <v>28</v>
      </c>
    </row>
    <row r="101" spans="1:5" ht="105">
      <c r="A101" s="81" t="s">
        <v>142</v>
      </c>
      <c r="B101" s="35" t="s">
        <v>143</v>
      </c>
      <c r="C101" s="35" t="s">
        <v>221</v>
      </c>
      <c r="D101" s="35" t="s">
        <v>145</v>
      </c>
    </row>
    <row r="102" spans="1:5" ht="105">
      <c r="A102" s="81" t="s">
        <v>146</v>
      </c>
      <c r="B102" s="35" t="s">
        <v>147</v>
      </c>
      <c r="C102" s="35" t="s">
        <v>144</v>
      </c>
      <c r="D102" s="35" t="s">
        <v>145</v>
      </c>
    </row>
    <row r="103" spans="1:5" ht="31.5" customHeight="1">
      <c r="A103" s="82" t="s">
        <v>148</v>
      </c>
      <c r="B103" s="70" t="s">
        <v>149</v>
      </c>
      <c r="C103" s="70"/>
      <c r="D103" s="70"/>
    </row>
    <row r="104" spans="1:5" ht="18" customHeight="1">
      <c r="A104" s="83"/>
      <c r="B104" s="30" t="s">
        <v>217</v>
      </c>
      <c r="C104" s="30"/>
      <c r="D104" s="35" t="s">
        <v>28</v>
      </c>
    </row>
    <row r="105" spans="1:5" ht="135">
      <c r="A105" s="83" t="s">
        <v>150</v>
      </c>
      <c r="B105" s="35" t="s">
        <v>151</v>
      </c>
      <c r="C105" s="35" t="s">
        <v>152</v>
      </c>
      <c r="D105" s="35" t="s">
        <v>145</v>
      </c>
    </row>
    <row r="106" spans="1:5" ht="45">
      <c r="A106" s="84" t="s">
        <v>153</v>
      </c>
      <c r="B106" s="35" t="s">
        <v>154</v>
      </c>
      <c r="C106" s="11" t="s">
        <v>155</v>
      </c>
      <c r="D106" s="11" t="s">
        <v>156</v>
      </c>
      <c r="E106" s="4" t="s">
        <v>487</v>
      </c>
    </row>
  </sheetData>
  <mergeCells count="58">
    <mergeCell ref="B98:D98"/>
    <mergeCell ref="B100:C100"/>
    <mergeCell ref="B103:D103"/>
    <mergeCell ref="B104:C104"/>
    <mergeCell ref="B90:C90"/>
    <mergeCell ref="B92:D92"/>
    <mergeCell ref="B93:C93"/>
    <mergeCell ref="B95:D95"/>
    <mergeCell ref="B96:C96"/>
    <mergeCell ref="B99:D99"/>
    <mergeCell ref="B88:D88"/>
    <mergeCell ref="B89:D89"/>
    <mergeCell ref="B76:D76"/>
    <mergeCell ref="A2:D2"/>
    <mergeCell ref="B70:D70"/>
    <mergeCell ref="B71:D71"/>
    <mergeCell ref="B72:C72"/>
    <mergeCell ref="B78:D78"/>
    <mergeCell ref="B79:D79"/>
    <mergeCell ref="B80:C80"/>
    <mergeCell ref="B85:D85"/>
    <mergeCell ref="B77:C77"/>
    <mergeCell ref="A6:D6"/>
    <mergeCell ref="A8:C8"/>
    <mergeCell ref="B7:D7"/>
    <mergeCell ref="B10:D10"/>
    <mergeCell ref="A11:C11"/>
    <mergeCell ref="B15:D15"/>
    <mergeCell ref="B86:C86"/>
    <mergeCell ref="A16:C16"/>
    <mergeCell ref="A18:D18"/>
    <mergeCell ref="B19:D19"/>
    <mergeCell ref="A20:C20"/>
    <mergeCell ref="B23:D23"/>
    <mergeCell ref="A31:C31"/>
    <mergeCell ref="B33:D33"/>
    <mergeCell ref="A34:C34"/>
    <mergeCell ref="A24:C24"/>
    <mergeCell ref="A26:D26"/>
    <mergeCell ref="B27:D27"/>
    <mergeCell ref="A28:C28"/>
    <mergeCell ref="B30:D30"/>
    <mergeCell ref="A46:D46"/>
    <mergeCell ref="B47:D47"/>
    <mergeCell ref="A48:C48"/>
    <mergeCell ref="B50:D50"/>
    <mergeCell ref="B36:D36"/>
    <mergeCell ref="A37:C37"/>
    <mergeCell ref="B43:D43"/>
    <mergeCell ref="A44:C44"/>
    <mergeCell ref="A39:D39"/>
    <mergeCell ref="B40:D40"/>
    <mergeCell ref="A41:C41"/>
    <mergeCell ref="A51:C51"/>
    <mergeCell ref="B53:D53"/>
    <mergeCell ref="A54:C54"/>
    <mergeCell ref="B56:D56"/>
    <mergeCell ref="A57:C5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M105"/>
  <sheetViews>
    <sheetView topLeftCell="A46" zoomScale="110" zoomScaleNormal="110" workbookViewId="0">
      <selection sqref="A1:XFD1048576"/>
    </sheetView>
  </sheetViews>
  <sheetFormatPr defaultRowHeight="15"/>
  <cols>
    <col min="1" max="1" width="6.7109375" style="86" customWidth="1"/>
    <col min="2" max="2" width="60.28515625" style="23" customWidth="1"/>
    <col min="3" max="3" width="39.42578125" style="23" customWidth="1"/>
    <col min="4" max="4" width="11.85546875" style="23" customWidth="1"/>
    <col min="5" max="5" width="11.28515625" style="23" customWidth="1"/>
    <col min="6" max="6" width="7.85546875" style="23" customWidth="1"/>
    <col min="7" max="7" width="7.7109375" style="23" customWidth="1"/>
    <col min="8" max="8" width="7.5703125" style="23" customWidth="1"/>
    <col min="9" max="9" width="7.42578125" style="23" customWidth="1"/>
    <col min="10" max="10" width="7.7109375" style="23" customWidth="1"/>
    <col min="11" max="12" width="7.85546875" style="23" customWidth="1"/>
    <col min="13" max="13" width="7.140625" style="23" customWidth="1"/>
    <col min="14" max="16384" width="9.140625" style="23"/>
  </cols>
  <sheetData>
    <row r="2" spans="1:13" ht="18.75">
      <c r="A2" s="87" t="s">
        <v>213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</row>
    <row r="4" spans="1:13" ht="30" customHeight="1">
      <c r="A4" s="88" t="s">
        <v>0</v>
      </c>
      <c r="B4" s="89" t="s">
        <v>259</v>
      </c>
      <c r="C4" s="44" t="s">
        <v>34</v>
      </c>
      <c r="D4" s="44"/>
      <c r="E4" s="44"/>
      <c r="F4" s="44"/>
      <c r="G4" s="44"/>
      <c r="H4" s="44"/>
      <c r="I4" s="44"/>
      <c r="J4" s="44"/>
      <c r="K4" s="44"/>
      <c r="L4" s="71" t="s">
        <v>36</v>
      </c>
      <c r="M4" s="90"/>
    </row>
    <row r="5" spans="1:13" ht="30" customHeight="1">
      <c r="A5" s="88"/>
      <c r="B5" s="89"/>
      <c r="C5" s="89" t="s">
        <v>260</v>
      </c>
      <c r="D5" s="89" t="s">
        <v>32</v>
      </c>
      <c r="E5" s="89" t="s">
        <v>522</v>
      </c>
      <c r="F5" s="44" t="s">
        <v>35</v>
      </c>
      <c r="G5" s="44"/>
      <c r="H5" s="44"/>
      <c r="I5" s="44"/>
      <c r="J5" s="44"/>
      <c r="K5" s="44"/>
      <c r="L5" s="91" t="s">
        <v>37</v>
      </c>
      <c r="M5" s="91" t="s">
        <v>38</v>
      </c>
    </row>
    <row r="6" spans="1:13">
      <c r="A6" s="88"/>
      <c r="B6" s="89"/>
      <c r="C6" s="89"/>
      <c r="D6" s="89"/>
      <c r="E6" s="89"/>
      <c r="F6" s="92" t="s">
        <v>58</v>
      </c>
      <c r="G6" s="92" t="s">
        <v>59</v>
      </c>
      <c r="H6" s="92" t="s">
        <v>60</v>
      </c>
      <c r="I6" s="92" t="s">
        <v>61</v>
      </c>
      <c r="J6" s="92" t="s">
        <v>62</v>
      </c>
      <c r="K6" s="92" t="s">
        <v>63</v>
      </c>
      <c r="L6" s="93"/>
      <c r="M6" s="93"/>
    </row>
    <row r="7" spans="1:13">
      <c r="A7" s="51" t="s">
        <v>8</v>
      </c>
      <c r="B7" s="53">
        <v>2</v>
      </c>
      <c r="C7" s="53">
        <v>3</v>
      </c>
      <c r="D7" s="53">
        <v>4</v>
      </c>
      <c r="E7" s="53">
        <v>5</v>
      </c>
      <c r="F7" s="92">
        <v>6</v>
      </c>
      <c r="G7" s="92">
        <v>7</v>
      </c>
      <c r="H7" s="92">
        <v>8</v>
      </c>
      <c r="I7" s="92">
        <v>9</v>
      </c>
      <c r="J7" s="92">
        <v>10</v>
      </c>
      <c r="K7" s="92">
        <v>11</v>
      </c>
      <c r="L7" s="92">
        <v>12</v>
      </c>
      <c r="M7" s="92">
        <v>13</v>
      </c>
    </row>
    <row r="8" spans="1:13">
      <c r="A8" s="57" t="s">
        <v>261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9"/>
    </row>
    <row r="9" spans="1:13">
      <c r="A9" s="63" t="s">
        <v>262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5"/>
    </row>
    <row r="10" spans="1:13" ht="87" customHeight="1">
      <c r="A10" s="49" t="s">
        <v>27</v>
      </c>
      <c r="B10" s="35" t="s">
        <v>263</v>
      </c>
      <c r="C10" s="35" t="s">
        <v>269</v>
      </c>
      <c r="D10" s="35"/>
      <c r="E10" s="35"/>
      <c r="F10" s="29"/>
      <c r="G10" s="29"/>
      <c r="H10" s="29"/>
      <c r="I10" s="29"/>
      <c r="J10" s="29"/>
      <c r="K10" s="29"/>
      <c r="L10" s="29"/>
      <c r="M10" s="29"/>
    </row>
    <row r="11" spans="1:13" ht="63" customHeight="1">
      <c r="A11" s="49" t="s">
        <v>52</v>
      </c>
      <c r="B11" s="35" t="s">
        <v>264</v>
      </c>
      <c r="C11" s="35" t="s">
        <v>270</v>
      </c>
      <c r="D11" s="35" t="s">
        <v>265</v>
      </c>
      <c r="E11" s="35"/>
      <c r="F11" s="29"/>
      <c r="G11" s="29"/>
      <c r="H11" s="29"/>
      <c r="I11" s="29"/>
      <c r="J11" s="29"/>
      <c r="K11" s="29"/>
      <c r="L11" s="29"/>
      <c r="M11" s="29"/>
    </row>
    <row r="12" spans="1:13" ht="92.25" customHeight="1">
      <c r="A12" s="49" t="s">
        <v>162</v>
      </c>
      <c r="B12" s="35" t="s">
        <v>266</v>
      </c>
      <c r="C12" s="35" t="s">
        <v>271</v>
      </c>
      <c r="D12" s="35"/>
      <c r="E12" s="35"/>
      <c r="F12" s="29"/>
      <c r="G12" s="29"/>
      <c r="H12" s="29"/>
      <c r="I12" s="29"/>
      <c r="J12" s="29"/>
      <c r="K12" s="29"/>
      <c r="L12" s="29"/>
      <c r="M12" s="29"/>
    </row>
    <row r="13" spans="1:13">
      <c r="A13" s="57" t="s">
        <v>267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9"/>
    </row>
    <row r="14" spans="1:13">
      <c r="A14" s="63" t="s">
        <v>278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5"/>
    </row>
    <row r="15" spans="1:13" ht="60" customHeight="1">
      <c r="A15" s="49" t="s">
        <v>126</v>
      </c>
      <c r="B15" s="35" t="s">
        <v>286</v>
      </c>
      <c r="C15" s="35" t="s">
        <v>293</v>
      </c>
      <c r="D15" s="35" t="s">
        <v>72</v>
      </c>
      <c r="E15" s="94"/>
      <c r="F15" s="94"/>
      <c r="G15" s="94"/>
      <c r="H15" s="94"/>
      <c r="I15" s="94"/>
      <c r="J15" s="94"/>
      <c r="K15" s="94"/>
      <c r="L15" s="94"/>
      <c r="M15" s="94"/>
    </row>
    <row r="16" spans="1:13" ht="46.5" customHeight="1">
      <c r="A16" s="49" t="s">
        <v>132</v>
      </c>
      <c r="B16" s="35" t="s">
        <v>272</v>
      </c>
      <c r="C16" s="35" t="s">
        <v>273</v>
      </c>
      <c r="D16" s="35" t="s">
        <v>24</v>
      </c>
      <c r="E16" s="35"/>
      <c r="F16" s="29"/>
      <c r="G16" s="29"/>
      <c r="H16" s="29"/>
      <c r="I16" s="29"/>
      <c r="J16" s="29"/>
      <c r="K16" s="29"/>
      <c r="L16" s="29"/>
      <c r="M16" s="29"/>
    </row>
    <row r="17" spans="1:13" ht="63.75" customHeight="1">
      <c r="A17" s="49" t="s">
        <v>135</v>
      </c>
      <c r="B17" s="35" t="s">
        <v>274</v>
      </c>
      <c r="C17" s="35" t="s">
        <v>275</v>
      </c>
      <c r="D17" s="35" t="s">
        <v>24</v>
      </c>
      <c r="E17" s="35"/>
      <c r="F17" s="29"/>
      <c r="G17" s="29"/>
      <c r="H17" s="29"/>
      <c r="I17" s="29"/>
      <c r="J17" s="29"/>
      <c r="K17" s="29"/>
      <c r="L17" s="29"/>
      <c r="M17" s="29"/>
    </row>
    <row r="18" spans="1:13">
      <c r="A18" s="63" t="s">
        <v>279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5"/>
    </row>
    <row r="19" spans="1:13" ht="49.5" customHeight="1">
      <c r="A19" s="49" t="s">
        <v>276</v>
      </c>
      <c r="B19" s="35" t="s">
        <v>268</v>
      </c>
      <c r="C19" s="35" t="s">
        <v>301</v>
      </c>
      <c r="D19" s="35"/>
      <c r="E19" s="35"/>
      <c r="F19" s="29"/>
      <c r="G19" s="29"/>
      <c r="H19" s="29"/>
      <c r="I19" s="29"/>
      <c r="J19" s="29"/>
      <c r="K19" s="29"/>
      <c r="L19" s="29"/>
      <c r="M19" s="29"/>
    </row>
    <row r="20" spans="1:13" ht="131.25" customHeight="1">
      <c r="A20" s="49" t="s">
        <v>277</v>
      </c>
      <c r="B20" s="35" t="s">
        <v>280</v>
      </c>
      <c r="C20" s="35" t="s">
        <v>176</v>
      </c>
      <c r="D20" s="35"/>
      <c r="E20" s="35"/>
      <c r="F20" s="29"/>
      <c r="G20" s="29"/>
      <c r="H20" s="29"/>
      <c r="I20" s="29"/>
      <c r="J20" s="29"/>
      <c r="K20" s="29"/>
      <c r="L20" s="29"/>
      <c r="M20" s="29"/>
    </row>
    <row r="21" spans="1:13" ht="137.25" customHeight="1">
      <c r="A21" s="49" t="s">
        <v>287</v>
      </c>
      <c r="B21" s="35" t="s">
        <v>281</v>
      </c>
      <c r="C21" s="35" t="s">
        <v>176</v>
      </c>
      <c r="D21" s="35"/>
      <c r="E21" s="35"/>
      <c r="F21" s="29"/>
      <c r="G21" s="29"/>
      <c r="H21" s="29"/>
      <c r="I21" s="29"/>
      <c r="J21" s="29"/>
      <c r="K21" s="29"/>
      <c r="L21" s="29"/>
      <c r="M21" s="29"/>
    </row>
    <row r="22" spans="1:13" ht="133.5" customHeight="1">
      <c r="A22" s="49" t="s">
        <v>288</v>
      </c>
      <c r="B22" s="35" t="s">
        <v>282</v>
      </c>
      <c r="C22" s="35" t="s">
        <v>176</v>
      </c>
      <c r="D22" s="35"/>
      <c r="E22" s="35"/>
      <c r="F22" s="29"/>
      <c r="G22" s="29"/>
      <c r="H22" s="29"/>
      <c r="I22" s="29"/>
      <c r="J22" s="29"/>
      <c r="K22" s="29"/>
      <c r="L22" s="29"/>
      <c r="M22" s="29"/>
    </row>
    <row r="23" spans="1:13" ht="134.25" customHeight="1">
      <c r="A23" s="49" t="s">
        <v>289</v>
      </c>
      <c r="B23" s="35" t="s">
        <v>283</v>
      </c>
      <c r="C23" s="35" t="s">
        <v>176</v>
      </c>
      <c r="D23" s="35"/>
      <c r="E23" s="35"/>
      <c r="F23" s="29"/>
      <c r="G23" s="29"/>
      <c r="H23" s="29"/>
      <c r="I23" s="29"/>
      <c r="J23" s="29"/>
      <c r="K23" s="29"/>
      <c r="L23" s="29"/>
      <c r="M23" s="29"/>
    </row>
    <row r="24" spans="1:13" ht="137.25" customHeight="1">
      <c r="A24" s="49" t="s">
        <v>290</v>
      </c>
      <c r="B24" s="35" t="s">
        <v>284</v>
      </c>
      <c r="C24" s="35" t="s">
        <v>176</v>
      </c>
      <c r="D24" s="35"/>
      <c r="E24" s="35"/>
      <c r="F24" s="29"/>
      <c r="G24" s="29"/>
      <c r="H24" s="29"/>
      <c r="I24" s="29"/>
      <c r="J24" s="29"/>
      <c r="K24" s="29"/>
      <c r="L24" s="29"/>
      <c r="M24" s="29"/>
    </row>
    <row r="25" spans="1:13" ht="138" customHeight="1">
      <c r="A25" s="49" t="s">
        <v>291</v>
      </c>
      <c r="B25" s="35" t="s">
        <v>285</v>
      </c>
      <c r="C25" s="35" t="s">
        <v>176</v>
      </c>
      <c r="D25" s="92"/>
      <c r="E25" s="92"/>
      <c r="F25" s="92"/>
      <c r="G25" s="92"/>
      <c r="H25" s="92"/>
      <c r="I25" s="92"/>
      <c r="J25" s="92"/>
      <c r="K25" s="92"/>
      <c r="L25" s="92"/>
      <c r="M25" s="92"/>
    </row>
    <row r="26" spans="1:13" ht="35.25" customHeight="1">
      <c r="A26" s="49" t="s">
        <v>292</v>
      </c>
      <c r="B26" s="35" t="s">
        <v>328</v>
      </c>
      <c r="C26" s="35" t="s">
        <v>176</v>
      </c>
      <c r="D26" s="92"/>
      <c r="E26" s="92"/>
      <c r="F26" s="92"/>
      <c r="G26" s="92"/>
      <c r="H26" s="92"/>
      <c r="I26" s="92"/>
      <c r="J26" s="92"/>
      <c r="K26" s="92"/>
      <c r="L26" s="92"/>
      <c r="M26" s="92"/>
    </row>
    <row r="27" spans="1:13" ht="33" customHeight="1">
      <c r="A27" s="49" t="s">
        <v>333</v>
      </c>
      <c r="B27" s="35" t="s">
        <v>329</v>
      </c>
      <c r="C27" s="35" t="s">
        <v>176</v>
      </c>
      <c r="D27" s="35"/>
      <c r="E27" s="35"/>
      <c r="F27" s="29"/>
      <c r="G27" s="29"/>
      <c r="H27" s="29"/>
      <c r="I27" s="29"/>
      <c r="J27" s="29"/>
      <c r="K27" s="29"/>
      <c r="L27" s="29"/>
      <c r="M27" s="29"/>
    </row>
    <row r="28" spans="1:13" ht="45.75" customHeight="1">
      <c r="A28" s="49" t="s">
        <v>334</v>
      </c>
      <c r="B28" s="35" t="s">
        <v>330</v>
      </c>
      <c r="C28" s="35" t="s">
        <v>176</v>
      </c>
      <c r="D28" s="35"/>
      <c r="E28" s="35"/>
      <c r="F28" s="29"/>
      <c r="G28" s="29"/>
      <c r="H28" s="29"/>
      <c r="I28" s="29"/>
      <c r="J28" s="29"/>
      <c r="K28" s="29"/>
      <c r="L28" s="29"/>
      <c r="M28" s="29"/>
    </row>
    <row r="29" spans="1:13" ht="33" customHeight="1">
      <c r="A29" s="49" t="s">
        <v>335</v>
      </c>
      <c r="B29" s="35" t="s">
        <v>331</v>
      </c>
      <c r="C29" s="35" t="s">
        <v>176</v>
      </c>
      <c r="D29" s="35"/>
      <c r="E29" s="35"/>
      <c r="F29" s="29"/>
      <c r="G29" s="29"/>
      <c r="H29" s="29"/>
      <c r="I29" s="29"/>
      <c r="J29" s="29"/>
      <c r="K29" s="29"/>
      <c r="L29" s="29"/>
      <c r="M29" s="29"/>
    </row>
    <row r="30" spans="1:13" ht="33" customHeight="1">
      <c r="A30" s="49" t="s">
        <v>336</v>
      </c>
      <c r="B30" s="35" t="s">
        <v>332</v>
      </c>
      <c r="C30" s="35" t="s">
        <v>176</v>
      </c>
      <c r="D30" s="35"/>
      <c r="E30" s="35"/>
      <c r="F30" s="29"/>
      <c r="G30" s="29"/>
      <c r="H30" s="29"/>
      <c r="I30" s="29"/>
      <c r="J30" s="29"/>
      <c r="K30" s="29"/>
      <c r="L30" s="29"/>
      <c r="M30" s="29"/>
    </row>
    <row r="31" spans="1:13" ht="28.5" customHeight="1">
      <c r="A31" s="67" t="s">
        <v>299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9"/>
    </row>
    <row r="32" spans="1:13" ht="133.5" customHeight="1">
      <c r="A32" s="49" t="s">
        <v>337</v>
      </c>
      <c r="B32" s="35" t="s">
        <v>298</v>
      </c>
      <c r="C32" s="35" t="s">
        <v>300</v>
      </c>
      <c r="D32" s="35" t="s">
        <v>24</v>
      </c>
      <c r="E32" s="35"/>
      <c r="F32" s="29"/>
      <c r="G32" s="29"/>
      <c r="H32" s="29"/>
      <c r="I32" s="29"/>
      <c r="J32" s="29"/>
      <c r="K32" s="29"/>
      <c r="L32" s="29"/>
      <c r="M32" s="29"/>
    </row>
    <row r="33" spans="1:13">
      <c r="A33" s="57" t="s">
        <v>339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9"/>
    </row>
    <row r="34" spans="1:13">
      <c r="A34" s="67" t="s">
        <v>306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9"/>
    </row>
    <row r="35" spans="1:13">
      <c r="A35" s="49" t="s">
        <v>294</v>
      </c>
      <c r="B35" s="35" t="s">
        <v>307</v>
      </c>
      <c r="C35" s="35" t="s">
        <v>176</v>
      </c>
      <c r="D35" s="92"/>
      <c r="E35" s="92"/>
      <c r="F35" s="92"/>
      <c r="G35" s="92"/>
      <c r="H35" s="92"/>
      <c r="I35" s="92"/>
      <c r="J35" s="92"/>
      <c r="K35" s="92"/>
      <c r="L35" s="92"/>
      <c r="M35" s="92"/>
    </row>
    <row r="36" spans="1:13" ht="30">
      <c r="A36" s="49" t="s">
        <v>295</v>
      </c>
      <c r="B36" s="35" t="s">
        <v>308</v>
      </c>
      <c r="C36" s="35" t="s">
        <v>176</v>
      </c>
      <c r="D36" s="92"/>
      <c r="E36" s="92"/>
      <c r="F36" s="92"/>
      <c r="G36" s="92"/>
      <c r="H36" s="92"/>
      <c r="I36" s="92"/>
      <c r="J36" s="92"/>
      <c r="K36" s="92"/>
      <c r="L36" s="92"/>
      <c r="M36" s="92"/>
    </row>
    <row r="37" spans="1:13" ht="30">
      <c r="A37" s="49" t="s">
        <v>296</v>
      </c>
      <c r="B37" s="35" t="s">
        <v>309</v>
      </c>
      <c r="C37" s="35" t="s">
        <v>176</v>
      </c>
      <c r="D37" s="92"/>
      <c r="E37" s="92"/>
      <c r="F37" s="92"/>
      <c r="G37" s="92"/>
      <c r="H37" s="92"/>
      <c r="I37" s="92"/>
      <c r="J37" s="92"/>
      <c r="K37" s="92"/>
      <c r="L37" s="92"/>
      <c r="M37" s="92"/>
    </row>
    <row r="38" spans="1:13" ht="33" customHeight="1">
      <c r="A38" s="49" t="s">
        <v>297</v>
      </c>
      <c r="B38" s="35" t="s">
        <v>310</v>
      </c>
      <c r="C38" s="35" t="s">
        <v>176</v>
      </c>
      <c r="D38" s="35"/>
      <c r="E38" s="35"/>
      <c r="F38" s="29"/>
      <c r="G38" s="29"/>
      <c r="H38" s="29"/>
      <c r="I38" s="29"/>
      <c r="J38" s="29"/>
      <c r="K38" s="29"/>
      <c r="L38" s="29"/>
      <c r="M38" s="29"/>
    </row>
    <row r="39" spans="1:13" ht="45.75" customHeight="1">
      <c r="A39" s="49" t="s">
        <v>302</v>
      </c>
      <c r="B39" s="35" t="s">
        <v>311</v>
      </c>
      <c r="C39" s="35" t="s">
        <v>176</v>
      </c>
      <c r="D39" s="35"/>
      <c r="E39" s="35"/>
      <c r="F39" s="29"/>
      <c r="G39" s="29"/>
      <c r="H39" s="29"/>
      <c r="I39" s="29"/>
      <c r="J39" s="29"/>
      <c r="K39" s="29"/>
      <c r="L39" s="29"/>
      <c r="M39" s="29"/>
    </row>
    <row r="40" spans="1:13" ht="31.5" customHeight="1">
      <c r="A40" s="49" t="s">
        <v>303</v>
      </c>
      <c r="B40" s="35" t="s">
        <v>314</v>
      </c>
      <c r="C40" s="35" t="s">
        <v>176</v>
      </c>
      <c r="D40" s="35"/>
      <c r="E40" s="35"/>
      <c r="F40" s="29"/>
      <c r="G40" s="29"/>
      <c r="H40" s="29"/>
      <c r="I40" s="29"/>
      <c r="J40" s="29"/>
      <c r="K40" s="29"/>
      <c r="L40" s="29"/>
      <c r="M40" s="29"/>
    </row>
    <row r="41" spans="1:13" ht="33" customHeight="1">
      <c r="A41" s="49" t="s">
        <v>304</v>
      </c>
      <c r="B41" s="35" t="s">
        <v>312</v>
      </c>
      <c r="C41" s="35" t="s">
        <v>176</v>
      </c>
      <c r="D41" s="35"/>
      <c r="E41" s="35"/>
      <c r="F41" s="29"/>
      <c r="G41" s="29"/>
      <c r="H41" s="29"/>
      <c r="I41" s="29"/>
      <c r="J41" s="29"/>
      <c r="K41" s="29"/>
      <c r="L41" s="29"/>
      <c r="M41" s="29"/>
    </row>
    <row r="42" spans="1:13" ht="30">
      <c r="A42" s="49" t="s">
        <v>305</v>
      </c>
      <c r="B42" s="35" t="s">
        <v>313</v>
      </c>
      <c r="C42" s="35" t="s">
        <v>176</v>
      </c>
      <c r="D42" s="35"/>
      <c r="E42" s="35"/>
      <c r="F42" s="29"/>
      <c r="G42" s="29"/>
      <c r="H42" s="29"/>
      <c r="I42" s="29"/>
      <c r="J42" s="29"/>
      <c r="K42" s="29"/>
      <c r="L42" s="29"/>
      <c r="M42" s="29"/>
    </row>
    <row r="43" spans="1:13">
      <c r="A43" s="57" t="s">
        <v>460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9"/>
    </row>
    <row r="44" spans="1:13" ht="30.75" customHeight="1">
      <c r="A44" s="67" t="s">
        <v>318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9"/>
    </row>
    <row r="45" spans="1:13" ht="30">
      <c r="A45" s="49" t="s">
        <v>171</v>
      </c>
      <c r="B45" s="35" t="s">
        <v>319</v>
      </c>
      <c r="C45" s="35"/>
      <c r="D45" s="35"/>
      <c r="E45" s="35"/>
      <c r="F45" s="29"/>
      <c r="G45" s="29"/>
      <c r="H45" s="29"/>
      <c r="I45" s="29"/>
      <c r="J45" s="29"/>
      <c r="K45" s="29"/>
      <c r="L45" s="29"/>
      <c r="M45" s="29"/>
    </row>
    <row r="46" spans="1:13" ht="31.5" customHeight="1">
      <c r="A46" s="49" t="s">
        <v>174</v>
      </c>
      <c r="B46" s="35" t="s">
        <v>320</v>
      </c>
      <c r="C46" s="35" t="s">
        <v>176</v>
      </c>
      <c r="D46" s="35"/>
      <c r="E46" s="35"/>
      <c r="F46" s="29"/>
      <c r="G46" s="29"/>
      <c r="H46" s="29"/>
      <c r="I46" s="29"/>
      <c r="J46" s="29"/>
      <c r="K46" s="29"/>
      <c r="L46" s="29"/>
      <c r="M46" s="29"/>
    </row>
    <row r="47" spans="1:13" ht="64.5" customHeight="1">
      <c r="A47" s="49" t="s">
        <v>177</v>
      </c>
      <c r="B47" s="35" t="s">
        <v>321</v>
      </c>
      <c r="C47" s="35" t="s">
        <v>323</v>
      </c>
      <c r="D47" s="35" t="s">
        <v>265</v>
      </c>
      <c r="E47" s="35"/>
      <c r="F47" s="29"/>
      <c r="G47" s="29"/>
      <c r="H47" s="29"/>
      <c r="I47" s="29"/>
      <c r="J47" s="29"/>
      <c r="K47" s="29"/>
      <c r="L47" s="29"/>
      <c r="M47" s="29"/>
    </row>
    <row r="48" spans="1:13" ht="45">
      <c r="A48" s="49" t="s">
        <v>179</v>
      </c>
      <c r="B48" s="35" t="s">
        <v>322</v>
      </c>
      <c r="C48" s="35" t="s">
        <v>176</v>
      </c>
      <c r="D48" s="35"/>
      <c r="E48" s="35"/>
      <c r="F48" s="29"/>
      <c r="G48" s="29"/>
      <c r="H48" s="29"/>
      <c r="I48" s="29"/>
      <c r="J48" s="29"/>
      <c r="K48" s="29"/>
      <c r="L48" s="29"/>
      <c r="M48" s="29"/>
    </row>
    <row r="49" spans="1:13" ht="30">
      <c r="A49" s="49" t="s">
        <v>181</v>
      </c>
      <c r="B49" s="35" t="s">
        <v>324</v>
      </c>
      <c r="C49" s="35" t="s">
        <v>325</v>
      </c>
      <c r="D49" s="35" t="s">
        <v>265</v>
      </c>
      <c r="E49" s="35"/>
      <c r="F49" s="29"/>
      <c r="G49" s="29"/>
      <c r="H49" s="29"/>
      <c r="I49" s="29"/>
      <c r="J49" s="29"/>
      <c r="K49" s="29"/>
      <c r="L49" s="29"/>
      <c r="M49" s="29"/>
    </row>
    <row r="50" spans="1:13" ht="18.75" customHeight="1">
      <c r="A50" s="67" t="s">
        <v>326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9"/>
    </row>
    <row r="51" spans="1:13" ht="75">
      <c r="A51" s="49" t="s">
        <v>183</v>
      </c>
      <c r="B51" s="35" t="s">
        <v>363</v>
      </c>
      <c r="C51" s="35" t="s">
        <v>327</v>
      </c>
      <c r="D51" s="35" t="s">
        <v>24</v>
      </c>
      <c r="E51" s="35"/>
      <c r="F51" s="29"/>
      <c r="G51" s="29"/>
      <c r="H51" s="29"/>
      <c r="I51" s="29"/>
      <c r="J51" s="29"/>
      <c r="K51" s="29"/>
      <c r="L51" s="29"/>
      <c r="M51" s="29"/>
    </row>
    <row r="52" spans="1:13">
      <c r="A52" s="57" t="s">
        <v>340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9"/>
    </row>
    <row r="53" spans="1:13" ht="16.5" customHeight="1">
      <c r="A53" s="67" t="s">
        <v>341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9"/>
    </row>
    <row r="54" spans="1:13" ht="54.75" customHeight="1">
      <c r="A54" s="49" t="s">
        <v>186</v>
      </c>
      <c r="B54" s="35" t="s">
        <v>468</v>
      </c>
      <c r="C54" s="35" t="s">
        <v>469</v>
      </c>
      <c r="D54" s="35"/>
      <c r="E54" s="35"/>
      <c r="F54" s="29"/>
      <c r="G54" s="29"/>
      <c r="H54" s="29"/>
      <c r="I54" s="29"/>
      <c r="J54" s="29"/>
      <c r="K54" s="29"/>
      <c r="L54" s="29"/>
      <c r="M54" s="29"/>
    </row>
    <row r="55" spans="1:13" ht="16.5" customHeight="1">
      <c r="A55" s="57" t="s">
        <v>345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9"/>
    </row>
    <row r="56" spans="1:13" ht="17.25" customHeight="1">
      <c r="A56" s="67" t="s">
        <v>346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9"/>
    </row>
    <row r="57" spans="1:13" ht="90" customHeight="1">
      <c r="A57" s="49" t="s">
        <v>198</v>
      </c>
      <c r="B57" s="35" t="s">
        <v>347</v>
      </c>
      <c r="C57" s="35" t="s">
        <v>348</v>
      </c>
      <c r="D57" s="35" t="s">
        <v>265</v>
      </c>
      <c r="E57" s="35"/>
      <c r="F57" s="29"/>
      <c r="G57" s="29"/>
      <c r="H57" s="29"/>
      <c r="I57" s="29"/>
      <c r="J57" s="29"/>
      <c r="K57" s="29"/>
      <c r="L57" s="29"/>
      <c r="M57" s="29"/>
    </row>
    <row r="58" spans="1:13" ht="35.25" customHeight="1">
      <c r="A58" s="49" t="s">
        <v>201</v>
      </c>
      <c r="B58" s="35" t="s">
        <v>349</v>
      </c>
      <c r="C58" s="35" t="s">
        <v>176</v>
      </c>
      <c r="D58" s="35"/>
      <c r="E58" s="35"/>
      <c r="F58" s="29"/>
      <c r="G58" s="29"/>
      <c r="H58" s="29"/>
      <c r="I58" s="29"/>
      <c r="J58" s="29"/>
      <c r="K58" s="29"/>
      <c r="L58" s="29"/>
      <c r="M58" s="29"/>
    </row>
    <row r="59" spans="1:13" ht="15.75" customHeight="1">
      <c r="A59" s="57" t="s">
        <v>350</v>
      </c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9"/>
    </row>
    <row r="60" spans="1:13" ht="16.5" customHeight="1">
      <c r="A60" s="67" t="s">
        <v>351</v>
      </c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9"/>
    </row>
    <row r="61" spans="1:13" ht="42.75" customHeight="1">
      <c r="A61" s="49" t="s">
        <v>352</v>
      </c>
      <c r="B61" s="35" t="s">
        <v>353</v>
      </c>
      <c r="C61" s="35" t="s">
        <v>354</v>
      </c>
      <c r="D61" s="35" t="s">
        <v>265</v>
      </c>
      <c r="E61" s="35">
        <v>1</v>
      </c>
      <c r="F61" s="35">
        <v>1</v>
      </c>
      <c r="G61" s="35">
        <v>1</v>
      </c>
      <c r="H61" s="35">
        <v>0</v>
      </c>
      <c r="I61" s="35">
        <v>0</v>
      </c>
      <c r="J61" s="35">
        <v>0</v>
      </c>
      <c r="K61" s="35">
        <v>0</v>
      </c>
      <c r="L61" s="29"/>
      <c r="M61" s="35" t="s">
        <v>355</v>
      </c>
    </row>
    <row r="62" spans="1:13" ht="15.75" customHeight="1">
      <c r="A62" s="57" t="s">
        <v>358</v>
      </c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9"/>
    </row>
    <row r="63" spans="1:13" ht="16.5" customHeight="1">
      <c r="A63" s="67" t="s">
        <v>359</v>
      </c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9"/>
    </row>
    <row r="64" spans="1:13" ht="35.25" customHeight="1">
      <c r="A64" s="49" t="s">
        <v>360</v>
      </c>
      <c r="B64" s="35" t="s">
        <v>361</v>
      </c>
      <c r="C64" s="50" t="s">
        <v>167</v>
      </c>
      <c r="D64" s="35" t="s">
        <v>265</v>
      </c>
      <c r="E64" s="35" t="s">
        <v>362</v>
      </c>
      <c r="F64" s="95">
        <v>1</v>
      </c>
      <c r="G64" s="95">
        <v>1</v>
      </c>
      <c r="H64" s="95">
        <v>0</v>
      </c>
      <c r="I64" s="95">
        <v>0</v>
      </c>
      <c r="J64" s="95">
        <v>0</v>
      </c>
      <c r="K64" s="95">
        <v>0</v>
      </c>
      <c r="L64" s="29"/>
      <c r="M64" s="35" t="s">
        <v>355</v>
      </c>
    </row>
    <row r="65" spans="1:13" ht="15.75" customHeight="1">
      <c r="A65" s="57" t="s">
        <v>364</v>
      </c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9"/>
    </row>
    <row r="66" spans="1:13" ht="16.5" customHeight="1">
      <c r="A66" s="67" t="s">
        <v>365</v>
      </c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9"/>
    </row>
    <row r="67" spans="1:13" ht="47.25" customHeight="1">
      <c r="A67" s="49" t="s">
        <v>372</v>
      </c>
      <c r="B67" s="35" t="s">
        <v>366</v>
      </c>
      <c r="C67" s="11" t="s">
        <v>367</v>
      </c>
      <c r="D67" s="33" t="s">
        <v>160</v>
      </c>
      <c r="E67" s="33">
        <v>884</v>
      </c>
      <c r="F67" s="33">
        <v>890</v>
      </c>
      <c r="G67" s="33">
        <v>903</v>
      </c>
      <c r="H67" s="33">
        <v>916</v>
      </c>
      <c r="I67" s="33">
        <v>930</v>
      </c>
      <c r="J67" s="33">
        <v>944</v>
      </c>
      <c r="K67" s="33">
        <v>958</v>
      </c>
      <c r="L67" s="29"/>
      <c r="M67" s="35" t="s">
        <v>355</v>
      </c>
    </row>
    <row r="68" spans="1:13" ht="35.25" customHeight="1">
      <c r="A68" s="49" t="s">
        <v>373</v>
      </c>
      <c r="B68" s="35" t="s">
        <v>368</v>
      </c>
      <c r="C68" s="35" t="s">
        <v>176</v>
      </c>
      <c r="D68" s="35"/>
      <c r="E68" s="35"/>
      <c r="F68" s="29"/>
      <c r="G68" s="29"/>
      <c r="H68" s="29"/>
      <c r="I68" s="29"/>
      <c r="J68" s="29"/>
      <c r="K68" s="29"/>
      <c r="L68" s="29"/>
      <c r="M68" s="29"/>
    </row>
    <row r="69" spans="1:13" ht="35.25" customHeight="1">
      <c r="A69" s="49" t="s">
        <v>374</v>
      </c>
      <c r="B69" s="35" t="s">
        <v>369</v>
      </c>
      <c r="C69" s="35" t="s">
        <v>176</v>
      </c>
      <c r="D69" s="35"/>
      <c r="E69" s="35"/>
      <c r="F69" s="29"/>
      <c r="G69" s="29"/>
      <c r="H69" s="29"/>
      <c r="I69" s="29"/>
      <c r="J69" s="29"/>
      <c r="K69" s="29"/>
      <c r="L69" s="29"/>
      <c r="M69" s="29"/>
    </row>
    <row r="70" spans="1:13" ht="35.25" customHeight="1">
      <c r="A70" s="49" t="s">
        <v>375</v>
      </c>
      <c r="B70" s="35" t="s">
        <v>370</v>
      </c>
      <c r="C70" s="35" t="s">
        <v>176</v>
      </c>
      <c r="D70" s="35"/>
      <c r="E70" s="35"/>
      <c r="F70" s="29"/>
      <c r="G70" s="29"/>
      <c r="H70" s="29"/>
      <c r="I70" s="29"/>
      <c r="J70" s="29"/>
      <c r="K70" s="29"/>
      <c r="L70" s="29"/>
      <c r="M70" s="29"/>
    </row>
    <row r="71" spans="1:13" ht="35.25" customHeight="1">
      <c r="A71" s="49" t="s">
        <v>376</v>
      </c>
      <c r="B71" s="35" t="s">
        <v>371</v>
      </c>
      <c r="C71" s="35" t="s">
        <v>176</v>
      </c>
      <c r="D71" s="35"/>
      <c r="E71" s="35"/>
      <c r="F71" s="29"/>
      <c r="G71" s="29"/>
      <c r="H71" s="29"/>
      <c r="I71" s="29"/>
      <c r="J71" s="29"/>
      <c r="K71" s="29"/>
      <c r="L71" s="29"/>
      <c r="M71" s="29"/>
    </row>
    <row r="72" spans="1:13" ht="15.75" customHeight="1">
      <c r="A72" s="57" t="s">
        <v>377</v>
      </c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9"/>
    </row>
    <row r="73" spans="1:13" ht="16.5" customHeight="1">
      <c r="A73" s="67" t="s">
        <v>378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9"/>
    </row>
    <row r="74" spans="1:13" ht="35.25" customHeight="1">
      <c r="A74" s="49" t="s">
        <v>386</v>
      </c>
      <c r="B74" s="35" t="s">
        <v>379</v>
      </c>
      <c r="C74" s="11" t="s">
        <v>188</v>
      </c>
      <c r="D74" s="33" t="s">
        <v>163</v>
      </c>
      <c r="E74" s="33">
        <v>6146</v>
      </c>
      <c r="F74" s="33">
        <v>6238</v>
      </c>
      <c r="G74" s="33">
        <v>6332</v>
      </c>
      <c r="H74" s="33">
        <v>6427</v>
      </c>
      <c r="I74" s="33">
        <v>6523</v>
      </c>
      <c r="J74" s="33">
        <v>6621</v>
      </c>
      <c r="K74" s="33">
        <v>6720</v>
      </c>
      <c r="L74" s="29"/>
      <c r="M74" s="35" t="s">
        <v>355</v>
      </c>
    </row>
    <row r="75" spans="1:13" ht="35.25" customHeight="1">
      <c r="A75" s="49" t="s">
        <v>387</v>
      </c>
      <c r="B75" s="35" t="s">
        <v>380</v>
      </c>
      <c r="C75" s="35" t="s">
        <v>381</v>
      </c>
      <c r="D75" s="35" t="s">
        <v>265</v>
      </c>
      <c r="E75" s="35"/>
      <c r="F75" s="29"/>
      <c r="G75" s="29"/>
      <c r="H75" s="29"/>
      <c r="I75" s="29"/>
      <c r="J75" s="29"/>
      <c r="K75" s="29"/>
      <c r="L75" s="29"/>
      <c r="M75" s="29"/>
    </row>
    <row r="76" spans="1:13" ht="35.25" customHeight="1">
      <c r="A76" s="49" t="s">
        <v>388</v>
      </c>
      <c r="B76" s="35" t="s">
        <v>382</v>
      </c>
      <c r="C76" s="35" t="s">
        <v>176</v>
      </c>
      <c r="D76" s="35"/>
      <c r="E76" s="35"/>
      <c r="F76" s="29"/>
      <c r="G76" s="29"/>
      <c r="H76" s="29"/>
      <c r="I76" s="29"/>
      <c r="J76" s="29"/>
      <c r="K76" s="29"/>
      <c r="L76" s="29"/>
      <c r="M76" s="29"/>
    </row>
    <row r="77" spans="1:13" ht="35.25" customHeight="1">
      <c r="A77" s="49" t="s">
        <v>389</v>
      </c>
      <c r="B77" s="35" t="s">
        <v>383</v>
      </c>
      <c r="C77" s="35" t="s">
        <v>176</v>
      </c>
      <c r="D77" s="35"/>
      <c r="E77" s="35"/>
      <c r="F77" s="29"/>
      <c r="G77" s="29"/>
      <c r="H77" s="29"/>
      <c r="I77" s="29"/>
      <c r="J77" s="29"/>
      <c r="K77" s="29"/>
      <c r="L77" s="29"/>
      <c r="M77" s="29"/>
    </row>
    <row r="78" spans="1:13" ht="35.25" customHeight="1">
      <c r="A78" s="49" t="s">
        <v>390</v>
      </c>
      <c r="B78" s="35" t="s">
        <v>384</v>
      </c>
      <c r="C78" s="35" t="s">
        <v>176</v>
      </c>
      <c r="D78" s="35"/>
      <c r="E78" s="35"/>
      <c r="F78" s="29"/>
      <c r="G78" s="29"/>
      <c r="H78" s="29"/>
      <c r="I78" s="29"/>
      <c r="J78" s="29"/>
      <c r="K78" s="29"/>
      <c r="L78" s="29"/>
      <c r="M78" s="29"/>
    </row>
    <row r="79" spans="1:13" ht="35.25" customHeight="1">
      <c r="A79" s="49" t="s">
        <v>391</v>
      </c>
      <c r="B79" s="35" t="s">
        <v>385</v>
      </c>
      <c r="C79" s="35" t="s">
        <v>176</v>
      </c>
      <c r="D79" s="35"/>
      <c r="E79" s="35"/>
      <c r="F79" s="29"/>
      <c r="G79" s="29"/>
      <c r="H79" s="29"/>
      <c r="I79" s="29"/>
      <c r="J79" s="29"/>
      <c r="K79" s="29"/>
      <c r="L79" s="29"/>
      <c r="M79" s="29"/>
    </row>
    <row r="80" spans="1:13" ht="15.75" customHeight="1">
      <c r="A80" s="57" t="s">
        <v>392</v>
      </c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9"/>
    </row>
    <row r="81" spans="1:13" ht="30" customHeight="1">
      <c r="A81" s="67" t="s">
        <v>393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9"/>
    </row>
    <row r="82" spans="1:13" ht="43.5" customHeight="1">
      <c r="A82" s="49" t="s">
        <v>394</v>
      </c>
      <c r="B82" s="35" t="s">
        <v>199</v>
      </c>
      <c r="C82" s="35" t="s">
        <v>200</v>
      </c>
      <c r="D82" s="35" t="s">
        <v>265</v>
      </c>
      <c r="E82" s="35"/>
      <c r="F82" s="29"/>
      <c r="G82" s="29"/>
      <c r="H82" s="29"/>
      <c r="I82" s="29"/>
      <c r="J82" s="29"/>
      <c r="K82" s="29"/>
      <c r="L82" s="29"/>
      <c r="M82" s="29"/>
    </row>
    <row r="83" spans="1:13" ht="35.25" customHeight="1">
      <c r="A83" s="49" t="s">
        <v>395</v>
      </c>
      <c r="B83" s="35" t="s">
        <v>202</v>
      </c>
      <c r="C83" s="35" t="s">
        <v>176</v>
      </c>
      <c r="D83" s="35"/>
      <c r="E83" s="35"/>
      <c r="F83" s="29"/>
      <c r="G83" s="29"/>
      <c r="H83" s="29"/>
      <c r="I83" s="29"/>
      <c r="J83" s="29"/>
      <c r="K83" s="29"/>
      <c r="L83" s="29"/>
      <c r="M83" s="29"/>
    </row>
    <row r="84" spans="1:13" ht="35.25" customHeight="1">
      <c r="A84" s="49" t="s">
        <v>396</v>
      </c>
      <c r="B84" s="35" t="s">
        <v>400</v>
      </c>
      <c r="C84" s="35" t="s">
        <v>176</v>
      </c>
      <c r="D84" s="35"/>
      <c r="E84" s="35"/>
      <c r="F84" s="29"/>
      <c r="G84" s="29"/>
      <c r="H84" s="29"/>
      <c r="I84" s="29"/>
      <c r="J84" s="29"/>
      <c r="K84" s="29"/>
      <c r="L84" s="29"/>
      <c r="M84" s="29"/>
    </row>
    <row r="85" spans="1:13" ht="35.25" customHeight="1">
      <c r="A85" s="49" t="s">
        <v>397</v>
      </c>
      <c r="B85" s="35" t="s">
        <v>408</v>
      </c>
      <c r="C85" s="35" t="s">
        <v>176</v>
      </c>
      <c r="D85" s="35"/>
      <c r="E85" s="35"/>
      <c r="F85" s="29"/>
      <c r="G85" s="29"/>
      <c r="H85" s="29"/>
      <c r="I85" s="29"/>
      <c r="J85" s="29"/>
      <c r="K85" s="29"/>
      <c r="L85" s="29"/>
      <c r="M85" s="29"/>
    </row>
    <row r="86" spans="1:13" ht="35.25" customHeight="1">
      <c r="A86" s="49" t="s">
        <v>398</v>
      </c>
      <c r="B86" s="35" t="s">
        <v>401</v>
      </c>
      <c r="C86" s="35" t="s">
        <v>176</v>
      </c>
      <c r="D86" s="35"/>
      <c r="E86" s="35"/>
      <c r="F86" s="29"/>
      <c r="G86" s="29"/>
      <c r="H86" s="29"/>
      <c r="I86" s="29"/>
      <c r="J86" s="29"/>
      <c r="K86" s="29"/>
      <c r="L86" s="29"/>
      <c r="M86" s="29"/>
    </row>
    <row r="87" spans="1:13" ht="35.25" customHeight="1">
      <c r="A87" s="49" t="s">
        <v>399</v>
      </c>
      <c r="B87" s="35" t="s">
        <v>184</v>
      </c>
      <c r="C87" s="35" t="s">
        <v>176</v>
      </c>
      <c r="D87" s="35"/>
      <c r="E87" s="35"/>
      <c r="F87" s="29"/>
      <c r="G87" s="29"/>
      <c r="H87" s="29"/>
      <c r="I87" s="29"/>
      <c r="J87" s="29"/>
      <c r="K87" s="29"/>
      <c r="L87" s="29"/>
      <c r="M87" s="29"/>
    </row>
    <row r="88" spans="1:13" ht="15.75" customHeight="1">
      <c r="A88" s="57" t="s">
        <v>402</v>
      </c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9"/>
    </row>
    <row r="89" spans="1:13" ht="30" customHeight="1">
      <c r="A89" s="67" t="s">
        <v>403</v>
      </c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9"/>
    </row>
    <row r="90" spans="1:13" ht="35.25" customHeight="1">
      <c r="A90" s="49" t="s">
        <v>409</v>
      </c>
      <c r="B90" s="35" t="s">
        <v>404</v>
      </c>
      <c r="C90" s="35" t="s">
        <v>176</v>
      </c>
      <c r="D90" s="35"/>
      <c r="E90" s="35"/>
      <c r="F90" s="29"/>
      <c r="G90" s="29"/>
      <c r="H90" s="29"/>
      <c r="I90" s="29"/>
      <c r="J90" s="29"/>
      <c r="K90" s="29"/>
      <c r="L90" s="29"/>
      <c r="M90" s="29"/>
    </row>
    <row r="91" spans="1:13" ht="35.25" customHeight="1">
      <c r="A91" s="49" t="s">
        <v>410</v>
      </c>
      <c r="B91" s="35" t="s">
        <v>405</v>
      </c>
      <c r="C91" s="35" t="s">
        <v>176</v>
      </c>
      <c r="D91" s="35"/>
      <c r="E91" s="35"/>
      <c r="F91" s="29"/>
      <c r="G91" s="29"/>
      <c r="H91" s="29"/>
      <c r="I91" s="29"/>
      <c r="J91" s="29"/>
      <c r="K91" s="29"/>
      <c r="L91" s="29"/>
      <c r="M91" s="29"/>
    </row>
    <row r="92" spans="1:13" ht="35.25" customHeight="1">
      <c r="A92" s="49" t="s">
        <v>411</v>
      </c>
      <c r="B92" s="35" t="s">
        <v>406</v>
      </c>
      <c r="C92" s="35" t="s">
        <v>176</v>
      </c>
      <c r="D92" s="35"/>
      <c r="E92" s="35"/>
      <c r="F92" s="29"/>
      <c r="G92" s="29"/>
      <c r="H92" s="29"/>
      <c r="I92" s="29"/>
      <c r="J92" s="29"/>
      <c r="K92" s="29"/>
      <c r="L92" s="29"/>
      <c r="M92" s="29"/>
    </row>
    <row r="93" spans="1:13" ht="35.25" customHeight="1">
      <c r="A93" s="49" t="s">
        <v>412</v>
      </c>
      <c r="B93" s="35" t="s">
        <v>407</v>
      </c>
      <c r="C93" s="35" t="s">
        <v>176</v>
      </c>
      <c r="D93" s="35"/>
      <c r="E93" s="35"/>
      <c r="F93" s="29"/>
      <c r="G93" s="29"/>
      <c r="H93" s="29"/>
      <c r="I93" s="29"/>
      <c r="J93" s="29"/>
      <c r="K93" s="29"/>
      <c r="L93" s="29"/>
      <c r="M93" s="29"/>
    </row>
    <row r="94" spans="1:13" ht="15.75" customHeight="1">
      <c r="A94" s="57" t="s">
        <v>420</v>
      </c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9"/>
    </row>
    <row r="95" spans="1:13" ht="17.25" customHeight="1">
      <c r="A95" s="67" t="s">
        <v>423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9"/>
    </row>
    <row r="96" spans="1:13" ht="16.5" customHeight="1">
      <c r="A96" s="49" t="s">
        <v>425</v>
      </c>
      <c r="B96" s="35" t="s">
        <v>424</v>
      </c>
      <c r="C96" s="35" t="s">
        <v>176</v>
      </c>
      <c r="D96" s="35"/>
      <c r="E96" s="35"/>
      <c r="F96" s="29"/>
      <c r="G96" s="29"/>
      <c r="H96" s="29"/>
      <c r="I96" s="29"/>
      <c r="J96" s="29"/>
      <c r="K96" s="29"/>
      <c r="L96" s="29"/>
      <c r="M96" s="29"/>
    </row>
    <row r="97" spans="1:13" ht="17.25" customHeight="1">
      <c r="A97" s="49" t="s">
        <v>426</v>
      </c>
      <c r="B97" s="35" t="s">
        <v>427</v>
      </c>
      <c r="C97" s="35" t="s">
        <v>176</v>
      </c>
      <c r="D97" s="35"/>
      <c r="E97" s="35"/>
      <c r="F97" s="29"/>
      <c r="G97" s="29"/>
      <c r="H97" s="29"/>
      <c r="I97" s="29"/>
      <c r="J97" s="29"/>
      <c r="K97" s="29"/>
      <c r="L97" s="29"/>
      <c r="M97" s="29"/>
    </row>
    <row r="98" spans="1:13" ht="30.75" customHeight="1">
      <c r="A98" s="49" t="s">
        <v>428</v>
      </c>
      <c r="B98" s="35" t="s">
        <v>429</v>
      </c>
      <c r="C98" s="35" t="s">
        <v>176</v>
      </c>
      <c r="D98" s="35"/>
      <c r="E98" s="35"/>
      <c r="F98" s="29"/>
      <c r="G98" s="29"/>
      <c r="H98" s="29"/>
      <c r="I98" s="29"/>
      <c r="J98" s="29"/>
      <c r="K98" s="29"/>
      <c r="L98" s="29"/>
      <c r="M98" s="29"/>
    </row>
    <row r="99" spans="1:13" ht="15.75" customHeight="1">
      <c r="A99" s="57" t="s">
        <v>421</v>
      </c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9"/>
    </row>
    <row r="100" spans="1:13" ht="15.75" customHeight="1">
      <c r="A100" s="67" t="s">
        <v>430</v>
      </c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9"/>
    </row>
    <row r="101" spans="1:13" ht="31.5" customHeight="1">
      <c r="A101" s="49" t="s">
        <v>431</v>
      </c>
      <c r="B101" s="35" t="s">
        <v>432</v>
      </c>
      <c r="C101" s="35" t="s">
        <v>176</v>
      </c>
      <c r="D101" s="35"/>
      <c r="E101" s="35"/>
      <c r="F101" s="29"/>
      <c r="G101" s="29"/>
      <c r="H101" s="29"/>
      <c r="I101" s="29"/>
      <c r="J101" s="29"/>
      <c r="K101" s="29"/>
      <c r="L101" s="29"/>
      <c r="M101" s="29"/>
    </row>
    <row r="102" spans="1:13" ht="31.5" customHeight="1">
      <c r="A102" s="49" t="s">
        <v>433</v>
      </c>
      <c r="B102" s="35" t="s">
        <v>434</v>
      </c>
      <c r="C102" s="35" t="s">
        <v>435</v>
      </c>
      <c r="D102" s="35" t="s">
        <v>72</v>
      </c>
      <c r="E102" s="35">
        <v>17</v>
      </c>
      <c r="F102" s="35">
        <v>17</v>
      </c>
      <c r="G102" s="35">
        <v>18</v>
      </c>
      <c r="H102" s="35">
        <v>18</v>
      </c>
      <c r="I102" s="35">
        <v>19</v>
      </c>
      <c r="J102" s="35">
        <v>19</v>
      </c>
      <c r="K102" s="35">
        <v>20</v>
      </c>
      <c r="L102" s="35" t="s">
        <v>355</v>
      </c>
      <c r="M102" s="35" t="s">
        <v>355</v>
      </c>
    </row>
    <row r="103" spans="1:13" ht="15.75" customHeight="1">
      <c r="A103" s="57" t="s">
        <v>414</v>
      </c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9"/>
    </row>
    <row r="104" spans="1:13" ht="17.25" customHeight="1">
      <c r="A104" s="67" t="s">
        <v>415</v>
      </c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9"/>
    </row>
    <row r="105" spans="1:13" ht="76.5" customHeight="1">
      <c r="A105" s="49" t="s">
        <v>418</v>
      </c>
      <c r="B105" s="35" t="s">
        <v>416</v>
      </c>
      <c r="C105" s="35" t="s">
        <v>417</v>
      </c>
      <c r="D105" s="35" t="s">
        <v>265</v>
      </c>
      <c r="E105" s="35"/>
      <c r="F105" s="29"/>
      <c r="G105" s="29"/>
      <c r="H105" s="29"/>
      <c r="I105" s="29"/>
      <c r="J105" s="29"/>
      <c r="K105" s="29"/>
      <c r="L105" s="29"/>
      <c r="M105" s="29"/>
    </row>
  </sheetData>
  <mergeCells count="42">
    <mergeCell ref="A100:M100"/>
    <mergeCell ref="A103:M103"/>
    <mergeCell ref="A104:M104"/>
    <mergeCell ref="A88:M88"/>
    <mergeCell ref="A89:M89"/>
    <mergeCell ref="A94:M94"/>
    <mergeCell ref="A95:M95"/>
    <mergeCell ref="A99:M99"/>
    <mergeCell ref="A66:M66"/>
    <mergeCell ref="A72:M72"/>
    <mergeCell ref="A73:M73"/>
    <mergeCell ref="A80:M80"/>
    <mergeCell ref="A81:M81"/>
    <mergeCell ref="A59:M59"/>
    <mergeCell ref="A60:M60"/>
    <mergeCell ref="A62:M62"/>
    <mergeCell ref="A63:M63"/>
    <mergeCell ref="A65:M65"/>
    <mergeCell ref="A53:M53"/>
    <mergeCell ref="A55:M55"/>
    <mergeCell ref="A56:M56"/>
    <mergeCell ref="A31:M31"/>
    <mergeCell ref="A33:M33"/>
    <mergeCell ref="A34:M34"/>
    <mergeCell ref="A43:M43"/>
    <mergeCell ref="A44:M44"/>
    <mergeCell ref="A50:M50"/>
    <mergeCell ref="A52:M52"/>
    <mergeCell ref="A2:M2"/>
    <mergeCell ref="L4:M4"/>
    <mergeCell ref="A4:A6"/>
    <mergeCell ref="B4:B6"/>
    <mergeCell ref="C4:K4"/>
    <mergeCell ref="F5:K5"/>
    <mergeCell ref="C5:C6"/>
    <mergeCell ref="D5:D6"/>
    <mergeCell ref="E5:E6"/>
    <mergeCell ref="A8:M8"/>
    <mergeCell ref="A9:M9"/>
    <mergeCell ref="A13:M13"/>
    <mergeCell ref="A18:M18"/>
    <mergeCell ref="A14:M1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17"/>
  <sheetViews>
    <sheetView view="pageBreakPreview" zoomScaleSheetLayoutView="100" workbookViewId="0">
      <selection sqref="A1:XFD1048576"/>
    </sheetView>
  </sheetViews>
  <sheetFormatPr defaultRowHeight="15"/>
  <cols>
    <col min="1" max="1" width="8.5703125" style="1" customWidth="1"/>
    <col min="2" max="2" width="47.42578125" style="1" customWidth="1"/>
    <col min="3" max="3" width="35.5703125" style="96" customWidth="1"/>
    <col min="4" max="4" width="10.28515625" style="1" customWidth="1"/>
    <col min="5" max="5" width="9.42578125" style="1" customWidth="1"/>
    <col min="6" max="6" width="10.5703125" style="1" customWidth="1"/>
    <col min="7" max="7" width="9.85546875" style="1" customWidth="1"/>
    <col min="8" max="8" width="9.42578125" style="1" customWidth="1"/>
    <col min="9" max="9" width="9.5703125" style="1" customWidth="1"/>
    <col min="10" max="10" width="0.140625" style="1" customWidth="1"/>
    <col min="11" max="11" width="9.140625" style="1" hidden="1" customWidth="1"/>
    <col min="12" max="12" width="9.85546875" style="1" hidden="1" customWidth="1"/>
    <col min="13" max="243" width="9.140625" style="1"/>
    <col min="244" max="244" width="5" style="1" customWidth="1"/>
    <col min="245" max="245" width="20.42578125" style="1" customWidth="1"/>
    <col min="246" max="246" width="30.140625" style="1" customWidth="1"/>
    <col min="247" max="247" width="18.28515625" style="1" customWidth="1"/>
    <col min="248" max="248" width="5.42578125" style="1" customWidth="1"/>
    <col min="249" max="249" width="5.5703125" style="1" customWidth="1"/>
    <col min="250" max="250" width="5.42578125" style="1" customWidth="1"/>
    <col min="251" max="251" width="5.85546875" style="1" customWidth="1"/>
    <col min="252" max="252" width="5" style="1" customWidth="1"/>
    <col min="253" max="253" width="5.28515625" style="1" customWidth="1"/>
    <col min="254" max="254" width="9.5703125" style="1" customWidth="1"/>
    <col min="255" max="255" width="4.5703125" style="1" customWidth="1"/>
    <col min="256" max="261" width="9.140625" style="1"/>
    <col min="262" max="262" width="30.42578125" style="1" customWidth="1"/>
    <col min="263" max="264" width="9.140625" style="1"/>
    <col min="265" max="265" width="9.85546875" style="1" bestFit="1" customWidth="1"/>
    <col min="266" max="266" width="14.140625" style="1" customWidth="1"/>
    <col min="267" max="267" width="15.28515625" style="1" customWidth="1"/>
    <col min="268" max="499" width="9.140625" style="1"/>
    <col min="500" max="500" width="5" style="1" customWidth="1"/>
    <col min="501" max="501" width="20.42578125" style="1" customWidth="1"/>
    <col min="502" max="502" width="30.140625" style="1" customWidth="1"/>
    <col min="503" max="503" width="18.28515625" style="1" customWidth="1"/>
    <col min="504" max="504" width="5.42578125" style="1" customWidth="1"/>
    <col min="505" max="505" width="5.5703125" style="1" customWidth="1"/>
    <col min="506" max="506" width="5.42578125" style="1" customWidth="1"/>
    <col min="507" max="507" width="5.85546875" style="1" customWidth="1"/>
    <col min="508" max="508" width="5" style="1" customWidth="1"/>
    <col min="509" max="509" width="5.28515625" style="1" customWidth="1"/>
    <col min="510" max="510" width="9.5703125" style="1" customWidth="1"/>
    <col min="511" max="511" width="4.5703125" style="1" customWidth="1"/>
    <col min="512" max="517" width="9.140625" style="1"/>
    <col min="518" max="518" width="30.42578125" style="1" customWidth="1"/>
    <col min="519" max="520" width="9.140625" style="1"/>
    <col min="521" max="521" width="9.85546875" style="1" bestFit="1" customWidth="1"/>
    <col min="522" max="522" width="14.140625" style="1" customWidth="1"/>
    <col min="523" max="523" width="15.28515625" style="1" customWidth="1"/>
    <col min="524" max="755" width="9.140625" style="1"/>
    <col min="756" max="756" width="5" style="1" customWidth="1"/>
    <col min="757" max="757" width="20.42578125" style="1" customWidth="1"/>
    <col min="758" max="758" width="30.140625" style="1" customWidth="1"/>
    <col min="759" max="759" width="18.28515625" style="1" customWidth="1"/>
    <col min="760" max="760" width="5.42578125" style="1" customWidth="1"/>
    <col min="761" max="761" width="5.5703125" style="1" customWidth="1"/>
    <col min="762" max="762" width="5.42578125" style="1" customWidth="1"/>
    <col min="763" max="763" width="5.85546875" style="1" customWidth="1"/>
    <col min="764" max="764" width="5" style="1" customWidth="1"/>
    <col min="765" max="765" width="5.28515625" style="1" customWidth="1"/>
    <col min="766" max="766" width="9.5703125" style="1" customWidth="1"/>
    <col min="767" max="767" width="4.5703125" style="1" customWidth="1"/>
    <col min="768" max="773" width="9.140625" style="1"/>
    <col min="774" max="774" width="30.42578125" style="1" customWidth="1"/>
    <col min="775" max="776" width="9.140625" style="1"/>
    <col min="777" max="777" width="9.85546875" style="1" bestFit="1" customWidth="1"/>
    <col min="778" max="778" width="14.140625" style="1" customWidth="1"/>
    <col min="779" max="779" width="15.28515625" style="1" customWidth="1"/>
    <col min="780" max="1011" width="9.140625" style="1"/>
    <col min="1012" max="1012" width="5" style="1" customWidth="1"/>
    <col min="1013" max="1013" width="20.42578125" style="1" customWidth="1"/>
    <col min="1014" max="1014" width="30.140625" style="1" customWidth="1"/>
    <col min="1015" max="1015" width="18.28515625" style="1" customWidth="1"/>
    <col min="1016" max="1016" width="5.42578125" style="1" customWidth="1"/>
    <col min="1017" max="1017" width="5.5703125" style="1" customWidth="1"/>
    <col min="1018" max="1018" width="5.42578125" style="1" customWidth="1"/>
    <col min="1019" max="1019" width="5.85546875" style="1" customWidth="1"/>
    <col min="1020" max="1020" width="5" style="1" customWidth="1"/>
    <col min="1021" max="1021" width="5.28515625" style="1" customWidth="1"/>
    <col min="1022" max="1022" width="9.5703125" style="1" customWidth="1"/>
    <col min="1023" max="1023" width="4.5703125" style="1" customWidth="1"/>
    <col min="1024" max="1029" width="9.140625" style="1"/>
    <col min="1030" max="1030" width="30.42578125" style="1" customWidth="1"/>
    <col min="1031" max="1032" width="9.140625" style="1"/>
    <col min="1033" max="1033" width="9.85546875" style="1" bestFit="1" customWidth="1"/>
    <col min="1034" max="1034" width="14.140625" style="1" customWidth="1"/>
    <col min="1035" max="1035" width="15.28515625" style="1" customWidth="1"/>
    <col min="1036" max="1267" width="9.140625" style="1"/>
    <col min="1268" max="1268" width="5" style="1" customWidth="1"/>
    <col min="1269" max="1269" width="20.42578125" style="1" customWidth="1"/>
    <col min="1270" max="1270" width="30.140625" style="1" customWidth="1"/>
    <col min="1271" max="1271" width="18.28515625" style="1" customWidth="1"/>
    <col min="1272" max="1272" width="5.42578125" style="1" customWidth="1"/>
    <col min="1273" max="1273" width="5.5703125" style="1" customWidth="1"/>
    <col min="1274" max="1274" width="5.42578125" style="1" customWidth="1"/>
    <col min="1275" max="1275" width="5.85546875" style="1" customWidth="1"/>
    <col min="1276" max="1276" width="5" style="1" customWidth="1"/>
    <col min="1277" max="1277" width="5.28515625" style="1" customWidth="1"/>
    <col min="1278" max="1278" width="9.5703125" style="1" customWidth="1"/>
    <col min="1279" max="1279" width="4.5703125" style="1" customWidth="1"/>
    <col min="1280" max="1285" width="9.140625" style="1"/>
    <col min="1286" max="1286" width="30.42578125" style="1" customWidth="1"/>
    <col min="1287" max="1288" width="9.140625" style="1"/>
    <col min="1289" max="1289" width="9.85546875" style="1" bestFit="1" customWidth="1"/>
    <col min="1290" max="1290" width="14.140625" style="1" customWidth="1"/>
    <col min="1291" max="1291" width="15.28515625" style="1" customWidth="1"/>
    <col min="1292" max="1523" width="9.140625" style="1"/>
    <col min="1524" max="1524" width="5" style="1" customWidth="1"/>
    <col min="1525" max="1525" width="20.42578125" style="1" customWidth="1"/>
    <col min="1526" max="1526" width="30.140625" style="1" customWidth="1"/>
    <col min="1527" max="1527" width="18.28515625" style="1" customWidth="1"/>
    <col min="1528" max="1528" width="5.42578125" style="1" customWidth="1"/>
    <col min="1529" max="1529" width="5.5703125" style="1" customWidth="1"/>
    <col min="1530" max="1530" width="5.42578125" style="1" customWidth="1"/>
    <col min="1531" max="1531" width="5.85546875" style="1" customWidth="1"/>
    <col min="1532" max="1532" width="5" style="1" customWidth="1"/>
    <col min="1533" max="1533" width="5.28515625" style="1" customWidth="1"/>
    <col min="1534" max="1534" width="9.5703125" style="1" customWidth="1"/>
    <col min="1535" max="1535" width="4.5703125" style="1" customWidth="1"/>
    <col min="1536" max="1541" width="9.140625" style="1"/>
    <col min="1542" max="1542" width="30.42578125" style="1" customWidth="1"/>
    <col min="1543" max="1544" width="9.140625" style="1"/>
    <col min="1545" max="1545" width="9.85546875" style="1" bestFit="1" customWidth="1"/>
    <col min="1546" max="1546" width="14.140625" style="1" customWidth="1"/>
    <col min="1547" max="1547" width="15.28515625" style="1" customWidth="1"/>
    <col min="1548" max="1779" width="9.140625" style="1"/>
    <col min="1780" max="1780" width="5" style="1" customWidth="1"/>
    <col min="1781" max="1781" width="20.42578125" style="1" customWidth="1"/>
    <col min="1782" max="1782" width="30.140625" style="1" customWidth="1"/>
    <col min="1783" max="1783" width="18.28515625" style="1" customWidth="1"/>
    <col min="1784" max="1784" width="5.42578125" style="1" customWidth="1"/>
    <col min="1785" max="1785" width="5.5703125" style="1" customWidth="1"/>
    <col min="1786" max="1786" width="5.42578125" style="1" customWidth="1"/>
    <col min="1787" max="1787" width="5.85546875" style="1" customWidth="1"/>
    <col min="1788" max="1788" width="5" style="1" customWidth="1"/>
    <col min="1789" max="1789" width="5.28515625" style="1" customWidth="1"/>
    <col min="1790" max="1790" width="9.5703125" style="1" customWidth="1"/>
    <col min="1791" max="1791" width="4.5703125" style="1" customWidth="1"/>
    <col min="1792" max="1797" width="9.140625" style="1"/>
    <col min="1798" max="1798" width="30.42578125" style="1" customWidth="1"/>
    <col min="1799" max="1800" width="9.140625" style="1"/>
    <col min="1801" max="1801" width="9.85546875" style="1" bestFit="1" customWidth="1"/>
    <col min="1802" max="1802" width="14.140625" style="1" customWidth="1"/>
    <col min="1803" max="1803" width="15.28515625" style="1" customWidth="1"/>
    <col min="1804" max="2035" width="9.140625" style="1"/>
    <col min="2036" max="2036" width="5" style="1" customWidth="1"/>
    <col min="2037" max="2037" width="20.42578125" style="1" customWidth="1"/>
    <col min="2038" max="2038" width="30.140625" style="1" customWidth="1"/>
    <col min="2039" max="2039" width="18.28515625" style="1" customWidth="1"/>
    <col min="2040" max="2040" width="5.42578125" style="1" customWidth="1"/>
    <col min="2041" max="2041" width="5.5703125" style="1" customWidth="1"/>
    <col min="2042" max="2042" width="5.42578125" style="1" customWidth="1"/>
    <col min="2043" max="2043" width="5.85546875" style="1" customWidth="1"/>
    <col min="2044" max="2044" width="5" style="1" customWidth="1"/>
    <col min="2045" max="2045" width="5.28515625" style="1" customWidth="1"/>
    <col min="2046" max="2046" width="9.5703125" style="1" customWidth="1"/>
    <col min="2047" max="2047" width="4.5703125" style="1" customWidth="1"/>
    <col min="2048" max="2053" width="9.140625" style="1"/>
    <col min="2054" max="2054" width="30.42578125" style="1" customWidth="1"/>
    <col min="2055" max="2056" width="9.140625" style="1"/>
    <col min="2057" max="2057" width="9.85546875" style="1" bestFit="1" customWidth="1"/>
    <col min="2058" max="2058" width="14.140625" style="1" customWidth="1"/>
    <col min="2059" max="2059" width="15.28515625" style="1" customWidth="1"/>
    <col min="2060" max="2291" width="9.140625" style="1"/>
    <col min="2292" max="2292" width="5" style="1" customWidth="1"/>
    <col min="2293" max="2293" width="20.42578125" style="1" customWidth="1"/>
    <col min="2294" max="2294" width="30.140625" style="1" customWidth="1"/>
    <col min="2295" max="2295" width="18.28515625" style="1" customWidth="1"/>
    <col min="2296" max="2296" width="5.42578125" style="1" customWidth="1"/>
    <col min="2297" max="2297" width="5.5703125" style="1" customWidth="1"/>
    <col min="2298" max="2298" width="5.42578125" style="1" customWidth="1"/>
    <col min="2299" max="2299" width="5.85546875" style="1" customWidth="1"/>
    <col min="2300" max="2300" width="5" style="1" customWidth="1"/>
    <col min="2301" max="2301" width="5.28515625" style="1" customWidth="1"/>
    <col min="2302" max="2302" width="9.5703125" style="1" customWidth="1"/>
    <col min="2303" max="2303" width="4.5703125" style="1" customWidth="1"/>
    <col min="2304" max="2309" width="9.140625" style="1"/>
    <col min="2310" max="2310" width="30.42578125" style="1" customWidth="1"/>
    <col min="2311" max="2312" width="9.140625" style="1"/>
    <col min="2313" max="2313" width="9.85546875" style="1" bestFit="1" customWidth="1"/>
    <col min="2314" max="2314" width="14.140625" style="1" customWidth="1"/>
    <col min="2315" max="2315" width="15.28515625" style="1" customWidth="1"/>
    <col min="2316" max="2547" width="9.140625" style="1"/>
    <col min="2548" max="2548" width="5" style="1" customWidth="1"/>
    <col min="2549" max="2549" width="20.42578125" style="1" customWidth="1"/>
    <col min="2550" max="2550" width="30.140625" style="1" customWidth="1"/>
    <col min="2551" max="2551" width="18.28515625" style="1" customWidth="1"/>
    <col min="2552" max="2552" width="5.42578125" style="1" customWidth="1"/>
    <col min="2553" max="2553" width="5.5703125" style="1" customWidth="1"/>
    <col min="2554" max="2554" width="5.42578125" style="1" customWidth="1"/>
    <col min="2555" max="2555" width="5.85546875" style="1" customWidth="1"/>
    <col min="2556" max="2556" width="5" style="1" customWidth="1"/>
    <col min="2557" max="2557" width="5.28515625" style="1" customWidth="1"/>
    <col min="2558" max="2558" width="9.5703125" style="1" customWidth="1"/>
    <col min="2559" max="2559" width="4.5703125" style="1" customWidth="1"/>
    <col min="2560" max="2565" width="9.140625" style="1"/>
    <col min="2566" max="2566" width="30.42578125" style="1" customWidth="1"/>
    <col min="2567" max="2568" width="9.140625" style="1"/>
    <col min="2569" max="2569" width="9.85546875" style="1" bestFit="1" customWidth="1"/>
    <col min="2570" max="2570" width="14.140625" style="1" customWidth="1"/>
    <col min="2571" max="2571" width="15.28515625" style="1" customWidth="1"/>
    <col min="2572" max="2803" width="9.140625" style="1"/>
    <col min="2804" max="2804" width="5" style="1" customWidth="1"/>
    <col min="2805" max="2805" width="20.42578125" style="1" customWidth="1"/>
    <col min="2806" max="2806" width="30.140625" style="1" customWidth="1"/>
    <col min="2807" max="2807" width="18.28515625" style="1" customWidth="1"/>
    <col min="2808" max="2808" width="5.42578125" style="1" customWidth="1"/>
    <col min="2809" max="2809" width="5.5703125" style="1" customWidth="1"/>
    <col min="2810" max="2810" width="5.42578125" style="1" customWidth="1"/>
    <col min="2811" max="2811" width="5.85546875" style="1" customWidth="1"/>
    <col min="2812" max="2812" width="5" style="1" customWidth="1"/>
    <col min="2813" max="2813" width="5.28515625" style="1" customWidth="1"/>
    <col min="2814" max="2814" width="9.5703125" style="1" customWidth="1"/>
    <col min="2815" max="2815" width="4.5703125" style="1" customWidth="1"/>
    <col min="2816" max="2821" width="9.140625" style="1"/>
    <col min="2822" max="2822" width="30.42578125" style="1" customWidth="1"/>
    <col min="2823" max="2824" width="9.140625" style="1"/>
    <col min="2825" max="2825" width="9.85546875" style="1" bestFit="1" customWidth="1"/>
    <col min="2826" max="2826" width="14.140625" style="1" customWidth="1"/>
    <col min="2827" max="2827" width="15.28515625" style="1" customWidth="1"/>
    <col min="2828" max="3059" width="9.140625" style="1"/>
    <col min="3060" max="3060" width="5" style="1" customWidth="1"/>
    <col min="3061" max="3061" width="20.42578125" style="1" customWidth="1"/>
    <col min="3062" max="3062" width="30.140625" style="1" customWidth="1"/>
    <col min="3063" max="3063" width="18.28515625" style="1" customWidth="1"/>
    <col min="3064" max="3064" width="5.42578125" style="1" customWidth="1"/>
    <col min="3065" max="3065" width="5.5703125" style="1" customWidth="1"/>
    <col min="3066" max="3066" width="5.42578125" style="1" customWidth="1"/>
    <col min="3067" max="3067" width="5.85546875" style="1" customWidth="1"/>
    <col min="3068" max="3068" width="5" style="1" customWidth="1"/>
    <col min="3069" max="3069" width="5.28515625" style="1" customWidth="1"/>
    <col min="3070" max="3070" width="9.5703125" style="1" customWidth="1"/>
    <col min="3071" max="3071" width="4.5703125" style="1" customWidth="1"/>
    <col min="3072" max="3077" width="9.140625" style="1"/>
    <col min="3078" max="3078" width="30.42578125" style="1" customWidth="1"/>
    <col min="3079" max="3080" width="9.140625" style="1"/>
    <col min="3081" max="3081" width="9.85546875" style="1" bestFit="1" customWidth="1"/>
    <col min="3082" max="3082" width="14.140625" style="1" customWidth="1"/>
    <col min="3083" max="3083" width="15.28515625" style="1" customWidth="1"/>
    <col min="3084" max="3315" width="9.140625" style="1"/>
    <col min="3316" max="3316" width="5" style="1" customWidth="1"/>
    <col min="3317" max="3317" width="20.42578125" style="1" customWidth="1"/>
    <col min="3318" max="3318" width="30.140625" style="1" customWidth="1"/>
    <col min="3319" max="3319" width="18.28515625" style="1" customWidth="1"/>
    <col min="3320" max="3320" width="5.42578125" style="1" customWidth="1"/>
    <col min="3321" max="3321" width="5.5703125" style="1" customWidth="1"/>
    <col min="3322" max="3322" width="5.42578125" style="1" customWidth="1"/>
    <col min="3323" max="3323" width="5.85546875" style="1" customWidth="1"/>
    <col min="3324" max="3324" width="5" style="1" customWidth="1"/>
    <col min="3325" max="3325" width="5.28515625" style="1" customWidth="1"/>
    <col min="3326" max="3326" width="9.5703125" style="1" customWidth="1"/>
    <col min="3327" max="3327" width="4.5703125" style="1" customWidth="1"/>
    <col min="3328" max="3333" width="9.140625" style="1"/>
    <col min="3334" max="3334" width="30.42578125" style="1" customWidth="1"/>
    <col min="3335" max="3336" width="9.140625" style="1"/>
    <col min="3337" max="3337" width="9.85546875" style="1" bestFit="1" customWidth="1"/>
    <col min="3338" max="3338" width="14.140625" style="1" customWidth="1"/>
    <col min="3339" max="3339" width="15.28515625" style="1" customWidth="1"/>
    <col min="3340" max="3571" width="9.140625" style="1"/>
    <col min="3572" max="3572" width="5" style="1" customWidth="1"/>
    <col min="3573" max="3573" width="20.42578125" style="1" customWidth="1"/>
    <col min="3574" max="3574" width="30.140625" style="1" customWidth="1"/>
    <col min="3575" max="3575" width="18.28515625" style="1" customWidth="1"/>
    <col min="3576" max="3576" width="5.42578125" style="1" customWidth="1"/>
    <col min="3577" max="3577" width="5.5703125" style="1" customWidth="1"/>
    <col min="3578" max="3578" width="5.42578125" style="1" customWidth="1"/>
    <col min="3579" max="3579" width="5.85546875" style="1" customWidth="1"/>
    <col min="3580" max="3580" width="5" style="1" customWidth="1"/>
    <col min="3581" max="3581" width="5.28515625" style="1" customWidth="1"/>
    <col min="3582" max="3582" width="9.5703125" style="1" customWidth="1"/>
    <col min="3583" max="3583" width="4.5703125" style="1" customWidth="1"/>
    <col min="3584" max="3589" width="9.140625" style="1"/>
    <col min="3590" max="3590" width="30.42578125" style="1" customWidth="1"/>
    <col min="3591" max="3592" width="9.140625" style="1"/>
    <col min="3593" max="3593" width="9.85546875" style="1" bestFit="1" customWidth="1"/>
    <col min="3594" max="3594" width="14.140625" style="1" customWidth="1"/>
    <col min="3595" max="3595" width="15.28515625" style="1" customWidth="1"/>
    <col min="3596" max="3827" width="9.140625" style="1"/>
    <col min="3828" max="3828" width="5" style="1" customWidth="1"/>
    <col min="3829" max="3829" width="20.42578125" style="1" customWidth="1"/>
    <col min="3830" max="3830" width="30.140625" style="1" customWidth="1"/>
    <col min="3831" max="3831" width="18.28515625" style="1" customWidth="1"/>
    <col min="3832" max="3832" width="5.42578125" style="1" customWidth="1"/>
    <col min="3833" max="3833" width="5.5703125" style="1" customWidth="1"/>
    <col min="3834" max="3834" width="5.42578125" style="1" customWidth="1"/>
    <col min="3835" max="3835" width="5.85546875" style="1" customWidth="1"/>
    <col min="3836" max="3836" width="5" style="1" customWidth="1"/>
    <col min="3837" max="3837" width="5.28515625" style="1" customWidth="1"/>
    <col min="3838" max="3838" width="9.5703125" style="1" customWidth="1"/>
    <col min="3839" max="3839" width="4.5703125" style="1" customWidth="1"/>
    <col min="3840" max="3845" width="9.140625" style="1"/>
    <col min="3846" max="3846" width="30.42578125" style="1" customWidth="1"/>
    <col min="3847" max="3848" width="9.140625" style="1"/>
    <col min="3849" max="3849" width="9.85546875" style="1" bestFit="1" customWidth="1"/>
    <col min="3850" max="3850" width="14.140625" style="1" customWidth="1"/>
    <col min="3851" max="3851" width="15.28515625" style="1" customWidth="1"/>
    <col min="3852" max="4083" width="9.140625" style="1"/>
    <col min="4084" max="4084" width="5" style="1" customWidth="1"/>
    <col min="4085" max="4085" width="20.42578125" style="1" customWidth="1"/>
    <col min="4086" max="4086" width="30.140625" style="1" customWidth="1"/>
    <col min="4087" max="4087" width="18.28515625" style="1" customWidth="1"/>
    <col min="4088" max="4088" width="5.42578125" style="1" customWidth="1"/>
    <col min="4089" max="4089" width="5.5703125" style="1" customWidth="1"/>
    <col min="4090" max="4090" width="5.42578125" style="1" customWidth="1"/>
    <col min="4091" max="4091" width="5.85546875" style="1" customWidth="1"/>
    <col min="4092" max="4092" width="5" style="1" customWidth="1"/>
    <col min="4093" max="4093" width="5.28515625" style="1" customWidth="1"/>
    <col min="4094" max="4094" width="9.5703125" style="1" customWidth="1"/>
    <col min="4095" max="4095" width="4.5703125" style="1" customWidth="1"/>
    <col min="4096" max="4101" width="9.140625" style="1"/>
    <col min="4102" max="4102" width="30.42578125" style="1" customWidth="1"/>
    <col min="4103" max="4104" width="9.140625" style="1"/>
    <col min="4105" max="4105" width="9.85546875" style="1" bestFit="1" customWidth="1"/>
    <col min="4106" max="4106" width="14.140625" style="1" customWidth="1"/>
    <col min="4107" max="4107" width="15.28515625" style="1" customWidth="1"/>
    <col min="4108" max="4339" width="9.140625" style="1"/>
    <col min="4340" max="4340" width="5" style="1" customWidth="1"/>
    <col min="4341" max="4341" width="20.42578125" style="1" customWidth="1"/>
    <col min="4342" max="4342" width="30.140625" style="1" customWidth="1"/>
    <col min="4343" max="4343" width="18.28515625" style="1" customWidth="1"/>
    <col min="4344" max="4344" width="5.42578125" style="1" customWidth="1"/>
    <col min="4345" max="4345" width="5.5703125" style="1" customWidth="1"/>
    <col min="4346" max="4346" width="5.42578125" style="1" customWidth="1"/>
    <col min="4347" max="4347" width="5.85546875" style="1" customWidth="1"/>
    <col min="4348" max="4348" width="5" style="1" customWidth="1"/>
    <col min="4349" max="4349" width="5.28515625" style="1" customWidth="1"/>
    <col min="4350" max="4350" width="9.5703125" style="1" customWidth="1"/>
    <col min="4351" max="4351" width="4.5703125" style="1" customWidth="1"/>
    <col min="4352" max="4357" width="9.140625" style="1"/>
    <col min="4358" max="4358" width="30.42578125" style="1" customWidth="1"/>
    <col min="4359" max="4360" width="9.140625" style="1"/>
    <col min="4361" max="4361" width="9.85546875" style="1" bestFit="1" customWidth="1"/>
    <col min="4362" max="4362" width="14.140625" style="1" customWidth="1"/>
    <col min="4363" max="4363" width="15.28515625" style="1" customWidth="1"/>
    <col min="4364" max="4595" width="9.140625" style="1"/>
    <col min="4596" max="4596" width="5" style="1" customWidth="1"/>
    <col min="4597" max="4597" width="20.42578125" style="1" customWidth="1"/>
    <col min="4598" max="4598" width="30.140625" style="1" customWidth="1"/>
    <col min="4599" max="4599" width="18.28515625" style="1" customWidth="1"/>
    <col min="4600" max="4600" width="5.42578125" style="1" customWidth="1"/>
    <col min="4601" max="4601" width="5.5703125" style="1" customWidth="1"/>
    <col min="4602" max="4602" width="5.42578125" style="1" customWidth="1"/>
    <col min="4603" max="4603" width="5.85546875" style="1" customWidth="1"/>
    <col min="4604" max="4604" width="5" style="1" customWidth="1"/>
    <col min="4605" max="4605" width="5.28515625" style="1" customWidth="1"/>
    <col min="4606" max="4606" width="9.5703125" style="1" customWidth="1"/>
    <col min="4607" max="4607" width="4.5703125" style="1" customWidth="1"/>
    <col min="4608" max="4613" width="9.140625" style="1"/>
    <col min="4614" max="4614" width="30.42578125" style="1" customWidth="1"/>
    <col min="4615" max="4616" width="9.140625" style="1"/>
    <col min="4617" max="4617" width="9.85546875" style="1" bestFit="1" customWidth="1"/>
    <col min="4618" max="4618" width="14.140625" style="1" customWidth="1"/>
    <col min="4619" max="4619" width="15.28515625" style="1" customWidth="1"/>
    <col min="4620" max="4851" width="9.140625" style="1"/>
    <col min="4852" max="4852" width="5" style="1" customWidth="1"/>
    <col min="4853" max="4853" width="20.42578125" style="1" customWidth="1"/>
    <col min="4854" max="4854" width="30.140625" style="1" customWidth="1"/>
    <col min="4855" max="4855" width="18.28515625" style="1" customWidth="1"/>
    <col min="4856" max="4856" width="5.42578125" style="1" customWidth="1"/>
    <col min="4857" max="4857" width="5.5703125" style="1" customWidth="1"/>
    <col min="4858" max="4858" width="5.42578125" style="1" customWidth="1"/>
    <col min="4859" max="4859" width="5.85546875" style="1" customWidth="1"/>
    <col min="4860" max="4860" width="5" style="1" customWidth="1"/>
    <col min="4861" max="4861" width="5.28515625" style="1" customWidth="1"/>
    <col min="4862" max="4862" width="9.5703125" style="1" customWidth="1"/>
    <col min="4863" max="4863" width="4.5703125" style="1" customWidth="1"/>
    <col min="4864" max="4869" width="9.140625" style="1"/>
    <col min="4870" max="4870" width="30.42578125" style="1" customWidth="1"/>
    <col min="4871" max="4872" width="9.140625" style="1"/>
    <col min="4873" max="4873" width="9.85546875" style="1" bestFit="1" customWidth="1"/>
    <col min="4874" max="4874" width="14.140625" style="1" customWidth="1"/>
    <col min="4875" max="4875" width="15.28515625" style="1" customWidth="1"/>
    <col min="4876" max="5107" width="9.140625" style="1"/>
    <col min="5108" max="5108" width="5" style="1" customWidth="1"/>
    <col min="5109" max="5109" width="20.42578125" style="1" customWidth="1"/>
    <col min="5110" max="5110" width="30.140625" style="1" customWidth="1"/>
    <col min="5111" max="5111" width="18.28515625" style="1" customWidth="1"/>
    <col min="5112" max="5112" width="5.42578125" style="1" customWidth="1"/>
    <col min="5113" max="5113" width="5.5703125" style="1" customWidth="1"/>
    <col min="5114" max="5114" width="5.42578125" style="1" customWidth="1"/>
    <col min="5115" max="5115" width="5.85546875" style="1" customWidth="1"/>
    <col min="5116" max="5116" width="5" style="1" customWidth="1"/>
    <col min="5117" max="5117" width="5.28515625" style="1" customWidth="1"/>
    <col min="5118" max="5118" width="9.5703125" style="1" customWidth="1"/>
    <col min="5119" max="5119" width="4.5703125" style="1" customWidth="1"/>
    <col min="5120" max="5125" width="9.140625" style="1"/>
    <col min="5126" max="5126" width="30.42578125" style="1" customWidth="1"/>
    <col min="5127" max="5128" width="9.140625" style="1"/>
    <col min="5129" max="5129" width="9.85546875" style="1" bestFit="1" customWidth="1"/>
    <col min="5130" max="5130" width="14.140625" style="1" customWidth="1"/>
    <col min="5131" max="5131" width="15.28515625" style="1" customWidth="1"/>
    <col min="5132" max="5363" width="9.140625" style="1"/>
    <col min="5364" max="5364" width="5" style="1" customWidth="1"/>
    <col min="5365" max="5365" width="20.42578125" style="1" customWidth="1"/>
    <col min="5366" max="5366" width="30.140625" style="1" customWidth="1"/>
    <col min="5367" max="5367" width="18.28515625" style="1" customWidth="1"/>
    <col min="5368" max="5368" width="5.42578125" style="1" customWidth="1"/>
    <col min="5369" max="5369" width="5.5703125" style="1" customWidth="1"/>
    <col min="5370" max="5370" width="5.42578125" style="1" customWidth="1"/>
    <col min="5371" max="5371" width="5.85546875" style="1" customWidth="1"/>
    <col min="5372" max="5372" width="5" style="1" customWidth="1"/>
    <col min="5373" max="5373" width="5.28515625" style="1" customWidth="1"/>
    <col min="5374" max="5374" width="9.5703125" style="1" customWidth="1"/>
    <col min="5375" max="5375" width="4.5703125" style="1" customWidth="1"/>
    <col min="5376" max="5381" width="9.140625" style="1"/>
    <col min="5382" max="5382" width="30.42578125" style="1" customWidth="1"/>
    <col min="5383" max="5384" width="9.140625" style="1"/>
    <col min="5385" max="5385" width="9.85546875" style="1" bestFit="1" customWidth="1"/>
    <col min="5386" max="5386" width="14.140625" style="1" customWidth="1"/>
    <col min="5387" max="5387" width="15.28515625" style="1" customWidth="1"/>
    <col min="5388" max="5619" width="9.140625" style="1"/>
    <col min="5620" max="5620" width="5" style="1" customWidth="1"/>
    <col min="5621" max="5621" width="20.42578125" style="1" customWidth="1"/>
    <col min="5622" max="5622" width="30.140625" style="1" customWidth="1"/>
    <col min="5623" max="5623" width="18.28515625" style="1" customWidth="1"/>
    <col min="5624" max="5624" width="5.42578125" style="1" customWidth="1"/>
    <col min="5625" max="5625" width="5.5703125" style="1" customWidth="1"/>
    <col min="5626" max="5626" width="5.42578125" style="1" customWidth="1"/>
    <col min="5627" max="5627" width="5.85546875" style="1" customWidth="1"/>
    <col min="5628" max="5628" width="5" style="1" customWidth="1"/>
    <col min="5629" max="5629" width="5.28515625" style="1" customWidth="1"/>
    <col min="5630" max="5630" width="9.5703125" style="1" customWidth="1"/>
    <col min="5631" max="5631" width="4.5703125" style="1" customWidth="1"/>
    <col min="5632" max="5637" width="9.140625" style="1"/>
    <col min="5638" max="5638" width="30.42578125" style="1" customWidth="1"/>
    <col min="5639" max="5640" width="9.140625" style="1"/>
    <col min="5641" max="5641" width="9.85546875" style="1" bestFit="1" customWidth="1"/>
    <col min="5642" max="5642" width="14.140625" style="1" customWidth="1"/>
    <col min="5643" max="5643" width="15.28515625" style="1" customWidth="1"/>
    <col min="5644" max="5875" width="9.140625" style="1"/>
    <col min="5876" max="5876" width="5" style="1" customWidth="1"/>
    <col min="5877" max="5877" width="20.42578125" style="1" customWidth="1"/>
    <col min="5878" max="5878" width="30.140625" style="1" customWidth="1"/>
    <col min="5879" max="5879" width="18.28515625" style="1" customWidth="1"/>
    <col min="5880" max="5880" width="5.42578125" style="1" customWidth="1"/>
    <col min="5881" max="5881" width="5.5703125" style="1" customWidth="1"/>
    <col min="5882" max="5882" width="5.42578125" style="1" customWidth="1"/>
    <col min="5883" max="5883" width="5.85546875" style="1" customWidth="1"/>
    <col min="5884" max="5884" width="5" style="1" customWidth="1"/>
    <col min="5885" max="5885" width="5.28515625" style="1" customWidth="1"/>
    <col min="5886" max="5886" width="9.5703125" style="1" customWidth="1"/>
    <col min="5887" max="5887" width="4.5703125" style="1" customWidth="1"/>
    <col min="5888" max="5893" width="9.140625" style="1"/>
    <col min="5894" max="5894" width="30.42578125" style="1" customWidth="1"/>
    <col min="5895" max="5896" width="9.140625" style="1"/>
    <col min="5897" max="5897" width="9.85546875" style="1" bestFit="1" customWidth="1"/>
    <col min="5898" max="5898" width="14.140625" style="1" customWidth="1"/>
    <col min="5899" max="5899" width="15.28515625" style="1" customWidth="1"/>
    <col min="5900" max="6131" width="9.140625" style="1"/>
    <col min="6132" max="6132" width="5" style="1" customWidth="1"/>
    <col min="6133" max="6133" width="20.42578125" style="1" customWidth="1"/>
    <col min="6134" max="6134" width="30.140625" style="1" customWidth="1"/>
    <col min="6135" max="6135" width="18.28515625" style="1" customWidth="1"/>
    <col min="6136" max="6136" width="5.42578125" style="1" customWidth="1"/>
    <col min="6137" max="6137" width="5.5703125" style="1" customWidth="1"/>
    <col min="6138" max="6138" width="5.42578125" style="1" customWidth="1"/>
    <col min="6139" max="6139" width="5.85546875" style="1" customWidth="1"/>
    <col min="6140" max="6140" width="5" style="1" customWidth="1"/>
    <col min="6141" max="6141" width="5.28515625" style="1" customWidth="1"/>
    <col min="6142" max="6142" width="9.5703125" style="1" customWidth="1"/>
    <col min="6143" max="6143" width="4.5703125" style="1" customWidth="1"/>
    <col min="6144" max="6149" width="9.140625" style="1"/>
    <col min="6150" max="6150" width="30.42578125" style="1" customWidth="1"/>
    <col min="6151" max="6152" width="9.140625" style="1"/>
    <col min="6153" max="6153" width="9.85546875" style="1" bestFit="1" customWidth="1"/>
    <col min="6154" max="6154" width="14.140625" style="1" customWidth="1"/>
    <col min="6155" max="6155" width="15.28515625" style="1" customWidth="1"/>
    <col min="6156" max="6387" width="9.140625" style="1"/>
    <col min="6388" max="6388" width="5" style="1" customWidth="1"/>
    <col min="6389" max="6389" width="20.42578125" style="1" customWidth="1"/>
    <col min="6390" max="6390" width="30.140625" style="1" customWidth="1"/>
    <col min="6391" max="6391" width="18.28515625" style="1" customWidth="1"/>
    <col min="6392" max="6392" width="5.42578125" style="1" customWidth="1"/>
    <col min="6393" max="6393" width="5.5703125" style="1" customWidth="1"/>
    <col min="6394" max="6394" width="5.42578125" style="1" customWidth="1"/>
    <col min="6395" max="6395" width="5.85546875" style="1" customWidth="1"/>
    <col min="6396" max="6396" width="5" style="1" customWidth="1"/>
    <col min="6397" max="6397" width="5.28515625" style="1" customWidth="1"/>
    <col min="6398" max="6398" width="9.5703125" style="1" customWidth="1"/>
    <col min="6399" max="6399" width="4.5703125" style="1" customWidth="1"/>
    <col min="6400" max="6405" width="9.140625" style="1"/>
    <col min="6406" max="6406" width="30.42578125" style="1" customWidth="1"/>
    <col min="6407" max="6408" width="9.140625" style="1"/>
    <col min="6409" max="6409" width="9.85546875" style="1" bestFit="1" customWidth="1"/>
    <col min="6410" max="6410" width="14.140625" style="1" customWidth="1"/>
    <col min="6411" max="6411" width="15.28515625" style="1" customWidth="1"/>
    <col min="6412" max="6643" width="9.140625" style="1"/>
    <col min="6644" max="6644" width="5" style="1" customWidth="1"/>
    <col min="6645" max="6645" width="20.42578125" style="1" customWidth="1"/>
    <col min="6646" max="6646" width="30.140625" style="1" customWidth="1"/>
    <col min="6647" max="6647" width="18.28515625" style="1" customWidth="1"/>
    <col min="6648" max="6648" width="5.42578125" style="1" customWidth="1"/>
    <col min="6649" max="6649" width="5.5703125" style="1" customWidth="1"/>
    <col min="6650" max="6650" width="5.42578125" style="1" customWidth="1"/>
    <col min="6651" max="6651" width="5.85546875" style="1" customWidth="1"/>
    <col min="6652" max="6652" width="5" style="1" customWidth="1"/>
    <col min="6653" max="6653" width="5.28515625" style="1" customWidth="1"/>
    <col min="6654" max="6654" width="9.5703125" style="1" customWidth="1"/>
    <col min="6655" max="6655" width="4.5703125" style="1" customWidth="1"/>
    <col min="6656" max="6661" width="9.140625" style="1"/>
    <col min="6662" max="6662" width="30.42578125" style="1" customWidth="1"/>
    <col min="6663" max="6664" width="9.140625" style="1"/>
    <col min="6665" max="6665" width="9.85546875" style="1" bestFit="1" customWidth="1"/>
    <col min="6666" max="6666" width="14.140625" style="1" customWidth="1"/>
    <col min="6667" max="6667" width="15.28515625" style="1" customWidth="1"/>
    <col min="6668" max="6899" width="9.140625" style="1"/>
    <col min="6900" max="6900" width="5" style="1" customWidth="1"/>
    <col min="6901" max="6901" width="20.42578125" style="1" customWidth="1"/>
    <col min="6902" max="6902" width="30.140625" style="1" customWidth="1"/>
    <col min="6903" max="6903" width="18.28515625" style="1" customWidth="1"/>
    <col min="6904" max="6904" width="5.42578125" style="1" customWidth="1"/>
    <col min="6905" max="6905" width="5.5703125" style="1" customWidth="1"/>
    <col min="6906" max="6906" width="5.42578125" style="1" customWidth="1"/>
    <col min="6907" max="6907" width="5.85546875" style="1" customWidth="1"/>
    <col min="6908" max="6908" width="5" style="1" customWidth="1"/>
    <col min="6909" max="6909" width="5.28515625" style="1" customWidth="1"/>
    <col min="6910" max="6910" width="9.5703125" style="1" customWidth="1"/>
    <col min="6911" max="6911" width="4.5703125" style="1" customWidth="1"/>
    <col min="6912" max="6917" width="9.140625" style="1"/>
    <col min="6918" max="6918" width="30.42578125" style="1" customWidth="1"/>
    <col min="6919" max="6920" width="9.140625" style="1"/>
    <col min="6921" max="6921" width="9.85546875" style="1" bestFit="1" customWidth="1"/>
    <col min="6922" max="6922" width="14.140625" style="1" customWidth="1"/>
    <col min="6923" max="6923" width="15.28515625" style="1" customWidth="1"/>
    <col min="6924" max="7155" width="9.140625" style="1"/>
    <col min="7156" max="7156" width="5" style="1" customWidth="1"/>
    <col min="7157" max="7157" width="20.42578125" style="1" customWidth="1"/>
    <col min="7158" max="7158" width="30.140625" style="1" customWidth="1"/>
    <col min="7159" max="7159" width="18.28515625" style="1" customWidth="1"/>
    <col min="7160" max="7160" width="5.42578125" style="1" customWidth="1"/>
    <col min="7161" max="7161" width="5.5703125" style="1" customWidth="1"/>
    <col min="7162" max="7162" width="5.42578125" style="1" customWidth="1"/>
    <col min="7163" max="7163" width="5.85546875" style="1" customWidth="1"/>
    <col min="7164" max="7164" width="5" style="1" customWidth="1"/>
    <col min="7165" max="7165" width="5.28515625" style="1" customWidth="1"/>
    <col min="7166" max="7166" width="9.5703125" style="1" customWidth="1"/>
    <col min="7167" max="7167" width="4.5703125" style="1" customWidth="1"/>
    <col min="7168" max="7173" width="9.140625" style="1"/>
    <col min="7174" max="7174" width="30.42578125" style="1" customWidth="1"/>
    <col min="7175" max="7176" width="9.140625" style="1"/>
    <col min="7177" max="7177" width="9.85546875" style="1" bestFit="1" customWidth="1"/>
    <col min="7178" max="7178" width="14.140625" style="1" customWidth="1"/>
    <col min="7179" max="7179" width="15.28515625" style="1" customWidth="1"/>
    <col min="7180" max="7411" width="9.140625" style="1"/>
    <col min="7412" max="7412" width="5" style="1" customWidth="1"/>
    <col min="7413" max="7413" width="20.42578125" style="1" customWidth="1"/>
    <col min="7414" max="7414" width="30.140625" style="1" customWidth="1"/>
    <col min="7415" max="7415" width="18.28515625" style="1" customWidth="1"/>
    <col min="7416" max="7416" width="5.42578125" style="1" customWidth="1"/>
    <col min="7417" max="7417" width="5.5703125" style="1" customWidth="1"/>
    <col min="7418" max="7418" width="5.42578125" style="1" customWidth="1"/>
    <col min="7419" max="7419" width="5.85546875" style="1" customWidth="1"/>
    <col min="7420" max="7420" width="5" style="1" customWidth="1"/>
    <col min="7421" max="7421" width="5.28515625" style="1" customWidth="1"/>
    <col min="7422" max="7422" width="9.5703125" style="1" customWidth="1"/>
    <col min="7423" max="7423" width="4.5703125" style="1" customWidth="1"/>
    <col min="7424" max="7429" width="9.140625" style="1"/>
    <col min="7430" max="7430" width="30.42578125" style="1" customWidth="1"/>
    <col min="7431" max="7432" width="9.140625" style="1"/>
    <col min="7433" max="7433" width="9.85546875" style="1" bestFit="1" customWidth="1"/>
    <col min="7434" max="7434" width="14.140625" style="1" customWidth="1"/>
    <col min="7435" max="7435" width="15.28515625" style="1" customWidth="1"/>
    <col min="7436" max="7667" width="9.140625" style="1"/>
    <col min="7668" max="7668" width="5" style="1" customWidth="1"/>
    <col min="7669" max="7669" width="20.42578125" style="1" customWidth="1"/>
    <col min="7670" max="7670" width="30.140625" style="1" customWidth="1"/>
    <col min="7671" max="7671" width="18.28515625" style="1" customWidth="1"/>
    <col min="7672" max="7672" width="5.42578125" style="1" customWidth="1"/>
    <col min="7673" max="7673" width="5.5703125" style="1" customWidth="1"/>
    <col min="7674" max="7674" width="5.42578125" style="1" customWidth="1"/>
    <col min="7675" max="7675" width="5.85546875" style="1" customWidth="1"/>
    <col min="7676" max="7676" width="5" style="1" customWidth="1"/>
    <col min="7677" max="7677" width="5.28515625" style="1" customWidth="1"/>
    <col min="7678" max="7678" width="9.5703125" style="1" customWidth="1"/>
    <col min="7679" max="7679" width="4.5703125" style="1" customWidth="1"/>
    <col min="7680" max="7685" width="9.140625" style="1"/>
    <col min="7686" max="7686" width="30.42578125" style="1" customWidth="1"/>
    <col min="7687" max="7688" width="9.140625" style="1"/>
    <col min="7689" max="7689" width="9.85546875" style="1" bestFit="1" customWidth="1"/>
    <col min="7690" max="7690" width="14.140625" style="1" customWidth="1"/>
    <col min="7691" max="7691" width="15.28515625" style="1" customWidth="1"/>
    <col min="7692" max="7923" width="9.140625" style="1"/>
    <col min="7924" max="7924" width="5" style="1" customWidth="1"/>
    <col min="7925" max="7925" width="20.42578125" style="1" customWidth="1"/>
    <col min="7926" max="7926" width="30.140625" style="1" customWidth="1"/>
    <col min="7927" max="7927" width="18.28515625" style="1" customWidth="1"/>
    <col min="7928" max="7928" width="5.42578125" style="1" customWidth="1"/>
    <col min="7929" max="7929" width="5.5703125" style="1" customWidth="1"/>
    <col min="7930" max="7930" width="5.42578125" style="1" customWidth="1"/>
    <col min="7931" max="7931" width="5.85546875" style="1" customWidth="1"/>
    <col min="7932" max="7932" width="5" style="1" customWidth="1"/>
    <col min="7933" max="7933" width="5.28515625" style="1" customWidth="1"/>
    <col min="7934" max="7934" width="9.5703125" style="1" customWidth="1"/>
    <col min="7935" max="7935" width="4.5703125" style="1" customWidth="1"/>
    <col min="7936" max="7941" width="9.140625" style="1"/>
    <col min="7942" max="7942" width="30.42578125" style="1" customWidth="1"/>
    <col min="7943" max="7944" width="9.140625" style="1"/>
    <col min="7945" max="7945" width="9.85546875" style="1" bestFit="1" customWidth="1"/>
    <col min="7946" max="7946" width="14.140625" style="1" customWidth="1"/>
    <col min="7947" max="7947" width="15.28515625" style="1" customWidth="1"/>
    <col min="7948" max="8179" width="9.140625" style="1"/>
    <col min="8180" max="8180" width="5" style="1" customWidth="1"/>
    <col min="8181" max="8181" width="20.42578125" style="1" customWidth="1"/>
    <col min="8182" max="8182" width="30.140625" style="1" customWidth="1"/>
    <col min="8183" max="8183" width="18.28515625" style="1" customWidth="1"/>
    <col min="8184" max="8184" width="5.42578125" style="1" customWidth="1"/>
    <col min="8185" max="8185" width="5.5703125" style="1" customWidth="1"/>
    <col min="8186" max="8186" width="5.42578125" style="1" customWidth="1"/>
    <col min="8187" max="8187" width="5.85546875" style="1" customWidth="1"/>
    <col min="8188" max="8188" width="5" style="1" customWidth="1"/>
    <col min="8189" max="8189" width="5.28515625" style="1" customWidth="1"/>
    <col min="8190" max="8190" width="9.5703125" style="1" customWidth="1"/>
    <col min="8191" max="8191" width="4.5703125" style="1" customWidth="1"/>
    <col min="8192" max="8197" width="9.140625" style="1"/>
    <col min="8198" max="8198" width="30.42578125" style="1" customWidth="1"/>
    <col min="8199" max="8200" width="9.140625" style="1"/>
    <col min="8201" max="8201" width="9.85546875" style="1" bestFit="1" customWidth="1"/>
    <col min="8202" max="8202" width="14.140625" style="1" customWidth="1"/>
    <col min="8203" max="8203" width="15.28515625" style="1" customWidth="1"/>
    <col min="8204" max="8435" width="9.140625" style="1"/>
    <col min="8436" max="8436" width="5" style="1" customWidth="1"/>
    <col min="8437" max="8437" width="20.42578125" style="1" customWidth="1"/>
    <col min="8438" max="8438" width="30.140625" style="1" customWidth="1"/>
    <col min="8439" max="8439" width="18.28515625" style="1" customWidth="1"/>
    <col min="8440" max="8440" width="5.42578125" style="1" customWidth="1"/>
    <col min="8441" max="8441" width="5.5703125" style="1" customWidth="1"/>
    <col min="8442" max="8442" width="5.42578125" style="1" customWidth="1"/>
    <col min="8443" max="8443" width="5.85546875" style="1" customWidth="1"/>
    <col min="8444" max="8444" width="5" style="1" customWidth="1"/>
    <col min="8445" max="8445" width="5.28515625" style="1" customWidth="1"/>
    <col min="8446" max="8446" width="9.5703125" style="1" customWidth="1"/>
    <col min="8447" max="8447" width="4.5703125" style="1" customWidth="1"/>
    <col min="8448" max="8453" width="9.140625" style="1"/>
    <col min="8454" max="8454" width="30.42578125" style="1" customWidth="1"/>
    <col min="8455" max="8456" width="9.140625" style="1"/>
    <col min="8457" max="8457" width="9.85546875" style="1" bestFit="1" customWidth="1"/>
    <col min="8458" max="8458" width="14.140625" style="1" customWidth="1"/>
    <col min="8459" max="8459" width="15.28515625" style="1" customWidth="1"/>
    <col min="8460" max="8691" width="9.140625" style="1"/>
    <col min="8692" max="8692" width="5" style="1" customWidth="1"/>
    <col min="8693" max="8693" width="20.42578125" style="1" customWidth="1"/>
    <col min="8694" max="8694" width="30.140625" style="1" customWidth="1"/>
    <col min="8695" max="8695" width="18.28515625" style="1" customWidth="1"/>
    <col min="8696" max="8696" width="5.42578125" style="1" customWidth="1"/>
    <col min="8697" max="8697" width="5.5703125" style="1" customWidth="1"/>
    <col min="8698" max="8698" width="5.42578125" style="1" customWidth="1"/>
    <col min="8699" max="8699" width="5.85546875" style="1" customWidth="1"/>
    <col min="8700" max="8700" width="5" style="1" customWidth="1"/>
    <col min="8701" max="8701" width="5.28515625" style="1" customWidth="1"/>
    <col min="8702" max="8702" width="9.5703125" style="1" customWidth="1"/>
    <col min="8703" max="8703" width="4.5703125" style="1" customWidth="1"/>
    <col min="8704" max="8709" width="9.140625" style="1"/>
    <col min="8710" max="8710" width="30.42578125" style="1" customWidth="1"/>
    <col min="8711" max="8712" width="9.140625" style="1"/>
    <col min="8713" max="8713" width="9.85546875" style="1" bestFit="1" customWidth="1"/>
    <col min="8714" max="8714" width="14.140625" style="1" customWidth="1"/>
    <col min="8715" max="8715" width="15.28515625" style="1" customWidth="1"/>
    <col min="8716" max="8947" width="9.140625" style="1"/>
    <col min="8948" max="8948" width="5" style="1" customWidth="1"/>
    <col min="8949" max="8949" width="20.42578125" style="1" customWidth="1"/>
    <col min="8950" max="8950" width="30.140625" style="1" customWidth="1"/>
    <col min="8951" max="8951" width="18.28515625" style="1" customWidth="1"/>
    <col min="8952" max="8952" width="5.42578125" style="1" customWidth="1"/>
    <col min="8953" max="8953" width="5.5703125" style="1" customWidth="1"/>
    <col min="8954" max="8954" width="5.42578125" style="1" customWidth="1"/>
    <col min="8955" max="8955" width="5.85546875" style="1" customWidth="1"/>
    <col min="8956" max="8956" width="5" style="1" customWidth="1"/>
    <col min="8957" max="8957" width="5.28515625" style="1" customWidth="1"/>
    <col min="8958" max="8958" width="9.5703125" style="1" customWidth="1"/>
    <col min="8959" max="8959" width="4.5703125" style="1" customWidth="1"/>
    <col min="8960" max="8965" width="9.140625" style="1"/>
    <col min="8966" max="8966" width="30.42578125" style="1" customWidth="1"/>
    <col min="8967" max="8968" width="9.140625" style="1"/>
    <col min="8969" max="8969" width="9.85546875" style="1" bestFit="1" customWidth="1"/>
    <col min="8970" max="8970" width="14.140625" style="1" customWidth="1"/>
    <col min="8971" max="8971" width="15.28515625" style="1" customWidth="1"/>
    <col min="8972" max="9203" width="9.140625" style="1"/>
    <col min="9204" max="9204" width="5" style="1" customWidth="1"/>
    <col min="9205" max="9205" width="20.42578125" style="1" customWidth="1"/>
    <col min="9206" max="9206" width="30.140625" style="1" customWidth="1"/>
    <col min="9207" max="9207" width="18.28515625" style="1" customWidth="1"/>
    <col min="9208" max="9208" width="5.42578125" style="1" customWidth="1"/>
    <col min="9209" max="9209" width="5.5703125" style="1" customWidth="1"/>
    <col min="9210" max="9210" width="5.42578125" style="1" customWidth="1"/>
    <col min="9211" max="9211" width="5.85546875" style="1" customWidth="1"/>
    <col min="9212" max="9212" width="5" style="1" customWidth="1"/>
    <col min="9213" max="9213" width="5.28515625" style="1" customWidth="1"/>
    <col min="9214" max="9214" width="9.5703125" style="1" customWidth="1"/>
    <col min="9215" max="9215" width="4.5703125" style="1" customWidth="1"/>
    <col min="9216" max="9221" width="9.140625" style="1"/>
    <col min="9222" max="9222" width="30.42578125" style="1" customWidth="1"/>
    <col min="9223" max="9224" width="9.140625" style="1"/>
    <col min="9225" max="9225" width="9.85546875" style="1" bestFit="1" customWidth="1"/>
    <col min="9226" max="9226" width="14.140625" style="1" customWidth="1"/>
    <col min="9227" max="9227" width="15.28515625" style="1" customWidth="1"/>
    <col min="9228" max="9459" width="9.140625" style="1"/>
    <col min="9460" max="9460" width="5" style="1" customWidth="1"/>
    <col min="9461" max="9461" width="20.42578125" style="1" customWidth="1"/>
    <col min="9462" max="9462" width="30.140625" style="1" customWidth="1"/>
    <col min="9463" max="9463" width="18.28515625" style="1" customWidth="1"/>
    <col min="9464" max="9464" width="5.42578125" style="1" customWidth="1"/>
    <col min="9465" max="9465" width="5.5703125" style="1" customWidth="1"/>
    <col min="9466" max="9466" width="5.42578125" style="1" customWidth="1"/>
    <col min="9467" max="9467" width="5.85546875" style="1" customWidth="1"/>
    <col min="9468" max="9468" width="5" style="1" customWidth="1"/>
    <col min="9469" max="9469" width="5.28515625" style="1" customWidth="1"/>
    <col min="9470" max="9470" width="9.5703125" style="1" customWidth="1"/>
    <col min="9471" max="9471" width="4.5703125" style="1" customWidth="1"/>
    <col min="9472" max="9477" width="9.140625" style="1"/>
    <col min="9478" max="9478" width="30.42578125" style="1" customWidth="1"/>
    <col min="9479" max="9480" width="9.140625" style="1"/>
    <col min="9481" max="9481" width="9.85546875" style="1" bestFit="1" customWidth="1"/>
    <col min="9482" max="9482" width="14.140625" style="1" customWidth="1"/>
    <col min="9483" max="9483" width="15.28515625" style="1" customWidth="1"/>
    <col min="9484" max="9715" width="9.140625" style="1"/>
    <col min="9716" max="9716" width="5" style="1" customWidth="1"/>
    <col min="9717" max="9717" width="20.42578125" style="1" customWidth="1"/>
    <col min="9718" max="9718" width="30.140625" style="1" customWidth="1"/>
    <col min="9719" max="9719" width="18.28515625" style="1" customWidth="1"/>
    <col min="9720" max="9720" width="5.42578125" style="1" customWidth="1"/>
    <col min="9721" max="9721" width="5.5703125" style="1" customWidth="1"/>
    <col min="9722" max="9722" width="5.42578125" style="1" customWidth="1"/>
    <col min="9723" max="9723" width="5.85546875" style="1" customWidth="1"/>
    <col min="9724" max="9724" width="5" style="1" customWidth="1"/>
    <col min="9725" max="9725" width="5.28515625" style="1" customWidth="1"/>
    <col min="9726" max="9726" width="9.5703125" style="1" customWidth="1"/>
    <col min="9727" max="9727" width="4.5703125" style="1" customWidth="1"/>
    <col min="9728" max="9733" width="9.140625" style="1"/>
    <col min="9734" max="9734" width="30.42578125" style="1" customWidth="1"/>
    <col min="9735" max="9736" width="9.140625" style="1"/>
    <col min="9737" max="9737" width="9.85546875" style="1" bestFit="1" customWidth="1"/>
    <col min="9738" max="9738" width="14.140625" style="1" customWidth="1"/>
    <col min="9739" max="9739" width="15.28515625" style="1" customWidth="1"/>
    <col min="9740" max="9971" width="9.140625" style="1"/>
    <col min="9972" max="9972" width="5" style="1" customWidth="1"/>
    <col min="9973" max="9973" width="20.42578125" style="1" customWidth="1"/>
    <col min="9974" max="9974" width="30.140625" style="1" customWidth="1"/>
    <col min="9975" max="9975" width="18.28515625" style="1" customWidth="1"/>
    <col min="9976" max="9976" width="5.42578125" style="1" customWidth="1"/>
    <col min="9977" max="9977" width="5.5703125" style="1" customWidth="1"/>
    <col min="9978" max="9978" width="5.42578125" style="1" customWidth="1"/>
    <col min="9979" max="9979" width="5.85546875" style="1" customWidth="1"/>
    <col min="9980" max="9980" width="5" style="1" customWidth="1"/>
    <col min="9981" max="9981" width="5.28515625" style="1" customWidth="1"/>
    <col min="9982" max="9982" width="9.5703125" style="1" customWidth="1"/>
    <col min="9983" max="9983" width="4.5703125" style="1" customWidth="1"/>
    <col min="9984" max="9989" width="9.140625" style="1"/>
    <col min="9990" max="9990" width="30.42578125" style="1" customWidth="1"/>
    <col min="9991" max="9992" width="9.140625" style="1"/>
    <col min="9993" max="9993" width="9.85546875" style="1" bestFit="1" customWidth="1"/>
    <col min="9994" max="9994" width="14.140625" style="1" customWidth="1"/>
    <col min="9995" max="9995" width="15.28515625" style="1" customWidth="1"/>
    <col min="9996" max="10227" width="9.140625" style="1"/>
    <col min="10228" max="10228" width="5" style="1" customWidth="1"/>
    <col min="10229" max="10229" width="20.42578125" style="1" customWidth="1"/>
    <col min="10230" max="10230" width="30.140625" style="1" customWidth="1"/>
    <col min="10231" max="10231" width="18.28515625" style="1" customWidth="1"/>
    <col min="10232" max="10232" width="5.42578125" style="1" customWidth="1"/>
    <col min="10233" max="10233" width="5.5703125" style="1" customWidth="1"/>
    <col min="10234" max="10234" width="5.42578125" style="1" customWidth="1"/>
    <col min="10235" max="10235" width="5.85546875" style="1" customWidth="1"/>
    <col min="10236" max="10236" width="5" style="1" customWidth="1"/>
    <col min="10237" max="10237" width="5.28515625" style="1" customWidth="1"/>
    <col min="10238" max="10238" width="9.5703125" style="1" customWidth="1"/>
    <col min="10239" max="10239" width="4.5703125" style="1" customWidth="1"/>
    <col min="10240" max="10245" width="9.140625" style="1"/>
    <col min="10246" max="10246" width="30.42578125" style="1" customWidth="1"/>
    <col min="10247" max="10248" width="9.140625" style="1"/>
    <col min="10249" max="10249" width="9.85546875" style="1" bestFit="1" customWidth="1"/>
    <col min="10250" max="10250" width="14.140625" style="1" customWidth="1"/>
    <col min="10251" max="10251" width="15.28515625" style="1" customWidth="1"/>
    <col min="10252" max="10483" width="9.140625" style="1"/>
    <col min="10484" max="10484" width="5" style="1" customWidth="1"/>
    <col min="10485" max="10485" width="20.42578125" style="1" customWidth="1"/>
    <col min="10486" max="10486" width="30.140625" style="1" customWidth="1"/>
    <col min="10487" max="10487" width="18.28515625" style="1" customWidth="1"/>
    <col min="10488" max="10488" width="5.42578125" style="1" customWidth="1"/>
    <col min="10489" max="10489" width="5.5703125" style="1" customWidth="1"/>
    <col min="10490" max="10490" width="5.42578125" style="1" customWidth="1"/>
    <col min="10491" max="10491" width="5.85546875" style="1" customWidth="1"/>
    <col min="10492" max="10492" width="5" style="1" customWidth="1"/>
    <col min="10493" max="10493" width="5.28515625" style="1" customWidth="1"/>
    <col min="10494" max="10494" width="9.5703125" style="1" customWidth="1"/>
    <col min="10495" max="10495" width="4.5703125" style="1" customWidth="1"/>
    <col min="10496" max="10501" width="9.140625" style="1"/>
    <col min="10502" max="10502" width="30.42578125" style="1" customWidth="1"/>
    <col min="10503" max="10504" width="9.140625" style="1"/>
    <col min="10505" max="10505" width="9.85546875" style="1" bestFit="1" customWidth="1"/>
    <col min="10506" max="10506" width="14.140625" style="1" customWidth="1"/>
    <col min="10507" max="10507" width="15.28515625" style="1" customWidth="1"/>
    <col min="10508" max="10739" width="9.140625" style="1"/>
    <col min="10740" max="10740" width="5" style="1" customWidth="1"/>
    <col min="10741" max="10741" width="20.42578125" style="1" customWidth="1"/>
    <col min="10742" max="10742" width="30.140625" style="1" customWidth="1"/>
    <col min="10743" max="10743" width="18.28515625" style="1" customWidth="1"/>
    <col min="10744" max="10744" width="5.42578125" style="1" customWidth="1"/>
    <col min="10745" max="10745" width="5.5703125" style="1" customWidth="1"/>
    <col min="10746" max="10746" width="5.42578125" style="1" customWidth="1"/>
    <col min="10747" max="10747" width="5.85546875" style="1" customWidth="1"/>
    <col min="10748" max="10748" width="5" style="1" customWidth="1"/>
    <col min="10749" max="10749" width="5.28515625" style="1" customWidth="1"/>
    <col min="10750" max="10750" width="9.5703125" style="1" customWidth="1"/>
    <col min="10751" max="10751" width="4.5703125" style="1" customWidth="1"/>
    <col min="10752" max="10757" width="9.140625" style="1"/>
    <col min="10758" max="10758" width="30.42578125" style="1" customWidth="1"/>
    <col min="10759" max="10760" width="9.140625" style="1"/>
    <col min="10761" max="10761" width="9.85546875" style="1" bestFit="1" customWidth="1"/>
    <col min="10762" max="10762" width="14.140625" style="1" customWidth="1"/>
    <col min="10763" max="10763" width="15.28515625" style="1" customWidth="1"/>
    <col min="10764" max="10995" width="9.140625" style="1"/>
    <col min="10996" max="10996" width="5" style="1" customWidth="1"/>
    <col min="10997" max="10997" width="20.42578125" style="1" customWidth="1"/>
    <col min="10998" max="10998" width="30.140625" style="1" customWidth="1"/>
    <col min="10999" max="10999" width="18.28515625" style="1" customWidth="1"/>
    <col min="11000" max="11000" width="5.42578125" style="1" customWidth="1"/>
    <col min="11001" max="11001" width="5.5703125" style="1" customWidth="1"/>
    <col min="11002" max="11002" width="5.42578125" style="1" customWidth="1"/>
    <col min="11003" max="11003" width="5.85546875" style="1" customWidth="1"/>
    <col min="11004" max="11004" width="5" style="1" customWidth="1"/>
    <col min="11005" max="11005" width="5.28515625" style="1" customWidth="1"/>
    <col min="11006" max="11006" width="9.5703125" style="1" customWidth="1"/>
    <col min="11007" max="11007" width="4.5703125" style="1" customWidth="1"/>
    <col min="11008" max="11013" width="9.140625" style="1"/>
    <col min="11014" max="11014" width="30.42578125" style="1" customWidth="1"/>
    <col min="11015" max="11016" width="9.140625" style="1"/>
    <col min="11017" max="11017" width="9.85546875" style="1" bestFit="1" customWidth="1"/>
    <col min="11018" max="11018" width="14.140625" style="1" customWidth="1"/>
    <col min="11019" max="11019" width="15.28515625" style="1" customWidth="1"/>
    <col min="11020" max="11251" width="9.140625" style="1"/>
    <col min="11252" max="11252" width="5" style="1" customWidth="1"/>
    <col min="11253" max="11253" width="20.42578125" style="1" customWidth="1"/>
    <col min="11254" max="11254" width="30.140625" style="1" customWidth="1"/>
    <col min="11255" max="11255" width="18.28515625" style="1" customWidth="1"/>
    <col min="11256" max="11256" width="5.42578125" style="1" customWidth="1"/>
    <col min="11257" max="11257" width="5.5703125" style="1" customWidth="1"/>
    <col min="11258" max="11258" width="5.42578125" style="1" customWidth="1"/>
    <col min="11259" max="11259" width="5.85546875" style="1" customWidth="1"/>
    <col min="11260" max="11260" width="5" style="1" customWidth="1"/>
    <col min="11261" max="11261" width="5.28515625" style="1" customWidth="1"/>
    <col min="11262" max="11262" width="9.5703125" style="1" customWidth="1"/>
    <col min="11263" max="11263" width="4.5703125" style="1" customWidth="1"/>
    <col min="11264" max="11269" width="9.140625" style="1"/>
    <col min="11270" max="11270" width="30.42578125" style="1" customWidth="1"/>
    <col min="11271" max="11272" width="9.140625" style="1"/>
    <col min="11273" max="11273" width="9.85546875" style="1" bestFit="1" customWidth="1"/>
    <col min="11274" max="11274" width="14.140625" style="1" customWidth="1"/>
    <col min="11275" max="11275" width="15.28515625" style="1" customWidth="1"/>
    <col min="11276" max="11507" width="9.140625" style="1"/>
    <col min="11508" max="11508" width="5" style="1" customWidth="1"/>
    <col min="11509" max="11509" width="20.42578125" style="1" customWidth="1"/>
    <col min="11510" max="11510" width="30.140625" style="1" customWidth="1"/>
    <col min="11511" max="11511" width="18.28515625" style="1" customWidth="1"/>
    <col min="11512" max="11512" width="5.42578125" style="1" customWidth="1"/>
    <col min="11513" max="11513" width="5.5703125" style="1" customWidth="1"/>
    <col min="11514" max="11514" width="5.42578125" style="1" customWidth="1"/>
    <col min="11515" max="11515" width="5.85546875" style="1" customWidth="1"/>
    <col min="11516" max="11516" width="5" style="1" customWidth="1"/>
    <col min="11517" max="11517" width="5.28515625" style="1" customWidth="1"/>
    <col min="11518" max="11518" width="9.5703125" style="1" customWidth="1"/>
    <col min="11519" max="11519" width="4.5703125" style="1" customWidth="1"/>
    <col min="11520" max="11525" width="9.140625" style="1"/>
    <col min="11526" max="11526" width="30.42578125" style="1" customWidth="1"/>
    <col min="11527" max="11528" width="9.140625" style="1"/>
    <col min="11529" max="11529" width="9.85546875" style="1" bestFit="1" customWidth="1"/>
    <col min="11530" max="11530" width="14.140625" style="1" customWidth="1"/>
    <col min="11531" max="11531" width="15.28515625" style="1" customWidth="1"/>
    <col min="11532" max="11763" width="9.140625" style="1"/>
    <col min="11764" max="11764" width="5" style="1" customWidth="1"/>
    <col min="11765" max="11765" width="20.42578125" style="1" customWidth="1"/>
    <col min="11766" max="11766" width="30.140625" style="1" customWidth="1"/>
    <col min="11767" max="11767" width="18.28515625" style="1" customWidth="1"/>
    <col min="11768" max="11768" width="5.42578125" style="1" customWidth="1"/>
    <col min="11769" max="11769" width="5.5703125" style="1" customWidth="1"/>
    <col min="11770" max="11770" width="5.42578125" style="1" customWidth="1"/>
    <col min="11771" max="11771" width="5.85546875" style="1" customWidth="1"/>
    <col min="11772" max="11772" width="5" style="1" customWidth="1"/>
    <col min="11773" max="11773" width="5.28515625" style="1" customWidth="1"/>
    <col min="11774" max="11774" width="9.5703125" style="1" customWidth="1"/>
    <col min="11775" max="11775" width="4.5703125" style="1" customWidth="1"/>
    <col min="11776" max="11781" width="9.140625" style="1"/>
    <col min="11782" max="11782" width="30.42578125" style="1" customWidth="1"/>
    <col min="11783" max="11784" width="9.140625" style="1"/>
    <col min="11785" max="11785" width="9.85546875" style="1" bestFit="1" customWidth="1"/>
    <col min="11786" max="11786" width="14.140625" style="1" customWidth="1"/>
    <col min="11787" max="11787" width="15.28515625" style="1" customWidth="1"/>
    <col min="11788" max="12019" width="9.140625" style="1"/>
    <col min="12020" max="12020" width="5" style="1" customWidth="1"/>
    <col min="12021" max="12021" width="20.42578125" style="1" customWidth="1"/>
    <col min="12022" max="12022" width="30.140625" style="1" customWidth="1"/>
    <col min="12023" max="12023" width="18.28515625" style="1" customWidth="1"/>
    <col min="12024" max="12024" width="5.42578125" style="1" customWidth="1"/>
    <col min="12025" max="12025" width="5.5703125" style="1" customWidth="1"/>
    <col min="12026" max="12026" width="5.42578125" style="1" customWidth="1"/>
    <col min="12027" max="12027" width="5.85546875" style="1" customWidth="1"/>
    <col min="12028" max="12028" width="5" style="1" customWidth="1"/>
    <col min="12029" max="12029" width="5.28515625" style="1" customWidth="1"/>
    <col min="12030" max="12030" width="9.5703125" style="1" customWidth="1"/>
    <col min="12031" max="12031" width="4.5703125" style="1" customWidth="1"/>
    <col min="12032" max="12037" width="9.140625" style="1"/>
    <col min="12038" max="12038" width="30.42578125" style="1" customWidth="1"/>
    <col min="12039" max="12040" width="9.140625" style="1"/>
    <col min="12041" max="12041" width="9.85546875" style="1" bestFit="1" customWidth="1"/>
    <col min="12042" max="12042" width="14.140625" style="1" customWidth="1"/>
    <col min="12043" max="12043" width="15.28515625" style="1" customWidth="1"/>
    <col min="12044" max="12275" width="9.140625" style="1"/>
    <col min="12276" max="12276" width="5" style="1" customWidth="1"/>
    <col min="12277" max="12277" width="20.42578125" style="1" customWidth="1"/>
    <col min="12278" max="12278" width="30.140625" style="1" customWidth="1"/>
    <col min="12279" max="12279" width="18.28515625" style="1" customWidth="1"/>
    <col min="12280" max="12280" width="5.42578125" style="1" customWidth="1"/>
    <col min="12281" max="12281" width="5.5703125" style="1" customWidth="1"/>
    <col min="12282" max="12282" width="5.42578125" style="1" customWidth="1"/>
    <col min="12283" max="12283" width="5.85546875" style="1" customWidth="1"/>
    <col min="12284" max="12284" width="5" style="1" customWidth="1"/>
    <col min="12285" max="12285" width="5.28515625" style="1" customWidth="1"/>
    <col min="12286" max="12286" width="9.5703125" style="1" customWidth="1"/>
    <col min="12287" max="12287" width="4.5703125" style="1" customWidth="1"/>
    <col min="12288" max="12293" width="9.140625" style="1"/>
    <col min="12294" max="12294" width="30.42578125" style="1" customWidth="1"/>
    <col min="12295" max="12296" width="9.140625" style="1"/>
    <col min="12297" max="12297" width="9.85546875" style="1" bestFit="1" customWidth="1"/>
    <col min="12298" max="12298" width="14.140625" style="1" customWidth="1"/>
    <col min="12299" max="12299" width="15.28515625" style="1" customWidth="1"/>
    <col min="12300" max="12531" width="9.140625" style="1"/>
    <col min="12532" max="12532" width="5" style="1" customWidth="1"/>
    <col min="12533" max="12533" width="20.42578125" style="1" customWidth="1"/>
    <col min="12534" max="12534" width="30.140625" style="1" customWidth="1"/>
    <col min="12535" max="12535" width="18.28515625" style="1" customWidth="1"/>
    <col min="12536" max="12536" width="5.42578125" style="1" customWidth="1"/>
    <col min="12537" max="12537" width="5.5703125" style="1" customWidth="1"/>
    <col min="12538" max="12538" width="5.42578125" style="1" customWidth="1"/>
    <col min="12539" max="12539" width="5.85546875" style="1" customWidth="1"/>
    <col min="12540" max="12540" width="5" style="1" customWidth="1"/>
    <col min="12541" max="12541" width="5.28515625" style="1" customWidth="1"/>
    <col min="12542" max="12542" width="9.5703125" style="1" customWidth="1"/>
    <col min="12543" max="12543" width="4.5703125" style="1" customWidth="1"/>
    <col min="12544" max="12549" width="9.140625" style="1"/>
    <col min="12550" max="12550" width="30.42578125" style="1" customWidth="1"/>
    <col min="12551" max="12552" width="9.140625" style="1"/>
    <col min="12553" max="12553" width="9.85546875" style="1" bestFit="1" customWidth="1"/>
    <col min="12554" max="12554" width="14.140625" style="1" customWidth="1"/>
    <col min="12555" max="12555" width="15.28515625" style="1" customWidth="1"/>
    <col min="12556" max="12787" width="9.140625" style="1"/>
    <col min="12788" max="12788" width="5" style="1" customWidth="1"/>
    <col min="12789" max="12789" width="20.42578125" style="1" customWidth="1"/>
    <col min="12790" max="12790" width="30.140625" style="1" customWidth="1"/>
    <col min="12791" max="12791" width="18.28515625" style="1" customWidth="1"/>
    <col min="12792" max="12792" width="5.42578125" style="1" customWidth="1"/>
    <col min="12793" max="12793" width="5.5703125" style="1" customWidth="1"/>
    <col min="12794" max="12794" width="5.42578125" style="1" customWidth="1"/>
    <col min="12795" max="12795" width="5.85546875" style="1" customWidth="1"/>
    <col min="12796" max="12796" width="5" style="1" customWidth="1"/>
    <col min="12797" max="12797" width="5.28515625" style="1" customWidth="1"/>
    <col min="12798" max="12798" width="9.5703125" style="1" customWidth="1"/>
    <col min="12799" max="12799" width="4.5703125" style="1" customWidth="1"/>
    <col min="12800" max="12805" width="9.140625" style="1"/>
    <col min="12806" max="12806" width="30.42578125" style="1" customWidth="1"/>
    <col min="12807" max="12808" width="9.140625" style="1"/>
    <col min="12809" max="12809" width="9.85546875" style="1" bestFit="1" customWidth="1"/>
    <col min="12810" max="12810" width="14.140625" style="1" customWidth="1"/>
    <col min="12811" max="12811" width="15.28515625" style="1" customWidth="1"/>
    <col min="12812" max="13043" width="9.140625" style="1"/>
    <col min="13044" max="13044" width="5" style="1" customWidth="1"/>
    <col min="13045" max="13045" width="20.42578125" style="1" customWidth="1"/>
    <col min="13046" max="13046" width="30.140625" style="1" customWidth="1"/>
    <col min="13047" max="13047" width="18.28515625" style="1" customWidth="1"/>
    <col min="13048" max="13048" width="5.42578125" style="1" customWidth="1"/>
    <col min="13049" max="13049" width="5.5703125" style="1" customWidth="1"/>
    <col min="13050" max="13050" width="5.42578125" style="1" customWidth="1"/>
    <col min="13051" max="13051" width="5.85546875" style="1" customWidth="1"/>
    <col min="13052" max="13052" width="5" style="1" customWidth="1"/>
    <col min="13053" max="13053" width="5.28515625" style="1" customWidth="1"/>
    <col min="13054" max="13054" width="9.5703125" style="1" customWidth="1"/>
    <col min="13055" max="13055" width="4.5703125" style="1" customWidth="1"/>
    <col min="13056" max="13061" width="9.140625" style="1"/>
    <col min="13062" max="13062" width="30.42578125" style="1" customWidth="1"/>
    <col min="13063" max="13064" width="9.140625" style="1"/>
    <col min="13065" max="13065" width="9.85546875" style="1" bestFit="1" customWidth="1"/>
    <col min="13066" max="13066" width="14.140625" style="1" customWidth="1"/>
    <col min="13067" max="13067" width="15.28515625" style="1" customWidth="1"/>
    <col min="13068" max="13299" width="9.140625" style="1"/>
    <col min="13300" max="13300" width="5" style="1" customWidth="1"/>
    <col min="13301" max="13301" width="20.42578125" style="1" customWidth="1"/>
    <col min="13302" max="13302" width="30.140625" style="1" customWidth="1"/>
    <col min="13303" max="13303" width="18.28515625" style="1" customWidth="1"/>
    <col min="13304" max="13304" width="5.42578125" style="1" customWidth="1"/>
    <col min="13305" max="13305" width="5.5703125" style="1" customWidth="1"/>
    <col min="13306" max="13306" width="5.42578125" style="1" customWidth="1"/>
    <col min="13307" max="13307" width="5.85546875" style="1" customWidth="1"/>
    <col min="13308" max="13308" width="5" style="1" customWidth="1"/>
    <col min="13309" max="13309" width="5.28515625" style="1" customWidth="1"/>
    <col min="13310" max="13310" width="9.5703125" style="1" customWidth="1"/>
    <col min="13311" max="13311" width="4.5703125" style="1" customWidth="1"/>
    <col min="13312" max="13317" width="9.140625" style="1"/>
    <col min="13318" max="13318" width="30.42578125" style="1" customWidth="1"/>
    <col min="13319" max="13320" width="9.140625" style="1"/>
    <col min="13321" max="13321" width="9.85546875" style="1" bestFit="1" customWidth="1"/>
    <col min="13322" max="13322" width="14.140625" style="1" customWidth="1"/>
    <col min="13323" max="13323" width="15.28515625" style="1" customWidth="1"/>
    <col min="13324" max="13555" width="9.140625" style="1"/>
    <col min="13556" max="13556" width="5" style="1" customWidth="1"/>
    <col min="13557" max="13557" width="20.42578125" style="1" customWidth="1"/>
    <col min="13558" max="13558" width="30.140625" style="1" customWidth="1"/>
    <col min="13559" max="13559" width="18.28515625" style="1" customWidth="1"/>
    <col min="13560" max="13560" width="5.42578125" style="1" customWidth="1"/>
    <col min="13561" max="13561" width="5.5703125" style="1" customWidth="1"/>
    <col min="13562" max="13562" width="5.42578125" style="1" customWidth="1"/>
    <col min="13563" max="13563" width="5.85546875" style="1" customWidth="1"/>
    <col min="13564" max="13564" width="5" style="1" customWidth="1"/>
    <col min="13565" max="13565" width="5.28515625" style="1" customWidth="1"/>
    <col min="13566" max="13566" width="9.5703125" style="1" customWidth="1"/>
    <col min="13567" max="13567" width="4.5703125" style="1" customWidth="1"/>
    <col min="13568" max="13573" width="9.140625" style="1"/>
    <col min="13574" max="13574" width="30.42578125" style="1" customWidth="1"/>
    <col min="13575" max="13576" width="9.140625" style="1"/>
    <col min="13577" max="13577" width="9.85546875" style="1" bestFit="1" customWidth="1"/>
    <col min="13578" max="13578" width="14.140625" style="1" customWidth="1"/>
    <col min="13579" max="13579" width="15.28515625" style="1" customWidth="1"/>
    <col min="13580" max="13811" width="9.140625" style="1"/>
    <col min="13812" max="13812" width="5" style="1" customWidth="1"/>
    <col min="13813" max="13813" width="20.42578125" style="1" customWidth="1"/>
    <col min="13814" max="13814" width="30.140625" style="1" customWidth="1"/>
    <col min="13815" max="13815" width="18.28515625" style="1" customWidth="1"/>
    <col min="13816" max="13816" width="5.42578125" style="1" customWidth="1"/>
    <col min="13817" max="13817" width="5.5703125" style="1" customWidth="1"/>
    <col min="13818" max="13818" width="5.42578125" style="1" customWidth="1"/>
    <col min="13819" max="13819" width="5.85546875" style="1" customWidth="1"/>
    <col min="13820" max="13820" width="5" style="1" customWidth="1"/>
    <col min="13821" max="13821" width="5.28515625" style="1" customWidth="1"/>
    <col min="13822" max="13822" width="9.5703125" style="1" customWidth="1"/>
    <col min="13823" max="13823" width="4.5703125" style="1" customWidth="1"/>
    <col min="13824" max="13829" width="9.140625" style="1"/>
    <col min="13830" max="13830" width="30.42578125" style="1" customWidth="1"/>
    <col min="13831" max="13832" width="9.140625" style="1"/>
    <col min="13833" max="13833" width="9.85546875" style="1" bestFit="1" customWidth="1"/>
    <col min="13834" max="13834" width="14.140625" style="1" customWidth="1"/>
    <col min="13835" max="13835" width="15.28515625" style="1" customWidth="1"/>
    <col min="13836" max="14067" width="9.140625" style="1"/>
    <col min="14068" max="14068" width="5" style="1" customWidth="1"/>
    <col min="14069" max="14069" width="20.42578125" style="1" customWidth="1"/>
    <col min="14070" max="14070" width="30.140625" style="1" customWidth="1"/>
    <col min="14071" max="14071" width="18.28515625" style="1" customWidth="1"/>
    <col min="14072" max="14072" width="5.42578125" style="1" customWidth="1"/>
    <col min="14073" max="14073" width="5.5703125" style="1" customWidth="1"/>
    <col min="14074" max="14074" width="5.42578125" style="1" customWidth="1"/>
    <col min="14075" max="14075" width="5.85546875" style="1" customWidth="1"/>
    <col min="14076" max="14076" width="5" style="1" customWidth="1"/>
    <col min="14077" max="14077" width="5.28515625" style="1" customWidth="1"/>
    <col min="14078" max="14078" width="9.5703125" style="1" customWidth="1"/>
    <col min="14079" max="14079" width="4.5703125" style="1" customWidth="1"/>
    <col min="14080" max="14085" width="9.140625" style="1"/>
    <col min="14086" max="14086" width="30.42578125" style="1" customWidth="1"/>
    <col min="14087" max="14088" width="9.140625" style="1"/>
    <col min="14089" max="14089" width="9.85546875" style="1" bestFit="1" customWidth="1"/>
    <col min="14090" max="14090" width="14.140625" style="1" customWidth="1"/>
    <col min="14091" max="14091" width="15.28515625" style="1" customWidth="1"/>
    <col min="14092" max="14323" width="9.140625" style="1"/>
    <col min="14324" max="14324" width="5" style="1" customWidth="1"/>
    <col min="14325" max="14325" width="20.42578125" style="1" customWidth="1"/>
    <col min="14326" max="14326" width="30.140625" style="1" customWidth="1"/>
    <col min="14327" max="14327" width="18.28515625" style="1" customWidth="1"/>
    <col min="14328" max="14328" width="5.42578125" style="1" customWidth="1"/>
    <col min="14329" max="14329" width="5.5703125" style="1" customWidth="1"/>
    <col min="14330" max="14330" width="5.42578125" style="1" customWidth="1"/>
    <col min="14331" max="14331" width="5.85546875" style="1" customWidth="1"/>
    <col min="14332" max="14332" width="5" style="1" customWidth="1"/>
    <col min="14333" max="14333" width="5.28515625" style="1" customWidth="1"/>
    <col min="14334" max="14334" width="9.5703125" style="1" customWidth="1"/>
    <col min="14335" max="14335" width="4.5703125" style="1" customWidth="1"/>
    <col min="14336" max="14341" width="9.140625" style="1"/>
    <col min="14342" max="14342" width="30.42578125" style="1" customWidth="1"/>
    <col min="14343" max="14344" width="9.140625" style="1"/>
    <col min="14345" max="14345" width="9.85546875" style="1" bestFit="1" customWidth="1"/>
    <col min="14346" max="14346" width="14.140625" style="1" customWidth="1"/>
    <col min="14347" max="14347" width="15.28515625" style="1" customWidth="1"/>
    <col min="14348" max="14579" width="9.140625" style="1"/>
    <col min="14580" max="14580" width="5" style="1" customWidth="1"/>
    <col min="14581" max="14581" width="20.42578125" style="1" customWidth="1"/>
    <col min="14582" max="14582" width="30.140625" style="1" customWidth="1"/>
    <col min="14583" max="14583" width="18.28515625" style="1" customWidth="1"/>
    <col min="14584" max="14584" width="5.42578125" style="1" customWidth="1"/>
    <col min="14585" max="14585" width="5.5703125" style="1" customWidth="1"/>
    <col min="14586" max="14586" width="5.42578125" style="1" customWidth="1"/>
    <col min="14587" max="14587" width="5.85546875" style="1" customWidth="1"/>
    <col min="14588" max="14588" width="5" style="1" customWidth="1"/>
    <col min="14589" max="14589" width="5.28515625" style="1" customWidth="1"/>
    <col min="14590" max="14590" width="9.5703125" style="1" customWidth="1"/>
    <col min="14591" max="14591" width="4.5703125" style="1" customWidth="1"/>
    <col min="14592" max="14597" width="9.140625" style="1"/>
    <col min="14598" max="14598" width="30.42578125" style="1" customWidth="1"/>
    <col min="14599" max="14600" width="9.140625" style="1"/>
    <col min="14601" max="14601" width="9.85546875" style="1" bestFit="1" customWidth="1"/>
    <col min="14602" max="14602" width="14.140625" style="1" customWidth="1"/>
    <col min="14603" max="14603" width="15.28515625" style="1" customWidth="1"/>
    <col min="14604" max="14835" width="9.140625" style="1"/>
    <col min="14836" max="14836" width="5" style="1" customWidth="1"/>
    <col min="14837" max="14837" width="20.42578125" style="1" customWidth="1"/>
    <col min="14838" max="14838" width="30.140625" style="1" customWidth="1"/>
    <col min="14839" max="14839" width="18.28515625" style="1" customWidth="1"/>
    <col min="14840" max="14840" width="5.42578125" style="1" customWidth="1"/>
    <col min="14841" max="14841" width="5.5703125" style="1" customWidth="1"/>
    <col min="14842" max="14842" width="5.42578125" style="1" customWidth="1"/>
    <col min="14843" max="14843" width="5.85546875" style="1" customWidth="1"/>
    <col min="14844" max="14844" width="5" style="1" customWidth="1"/>
    <col min="14845" max="14845" width="5.28515625" style="1" customWidth="1"/>
    <col min="14846" max="14846" width="9.5703125" style="1" customWidth="1"/>
    <col min="14847" max="14847" width="4.5703125" style="1" customWidth="1"/>
    <col min="14848" max="14853" width="9.140625" style="1"/>
    <col min="14854" max="14854" width="30.42578125" style="1" customWidth="1"/>
    <col min="14855" max="14856" width="9.140625" style="1"/>
    <col min="14857" max="14857" width="9.85546875" style="1" bestFit="1" customWidth="1"/>
    <col min="14858" max="14858" width="14.140625" style="1" customWidth="1"/>
    <col min="14859" max="14859" width="15.28515625" style="1" customWidth="1"/>
    <col min="14860" max="15091" width="9.140625" style="1"/>
    <col min="15092" max="15092" width="5" style="1" customWidth="1"/>
    <col min="15093" max="15093" width="20.42578125" style="1" customWidth="1"/>
    <col min="15094" max="15094" width="30.140625" style="1" customWidth="1"/>
    <col min="15095" max="15095" width="18.28515625" style="1" customWidth="1"/>
    <col min="15096" max="15096" width="5.42578125" style="1" customWidth="1"/>
    <col min="15097" max="15097" width="5.5703125" style="1" customWidth="1"/>
    <col min="15098" max="15098" width="5.42578125" style="1" customWidth="1"/>
    <col min="15099" max="15099" width="5.85546875" style="1" customWidth="1"/>
    <col min="15100" max="15100" width="5" style="1" customWidth="1"/>
    <col min="15101" max="15101" width="5.28515625" style="1" customWidth="1"/>
    <col min="15102" max="15102" width="9.5703125" style="1" customWidth="1"/>
    <col min="15103" max="15103" width="4.5703125" style="1" customWidth="1"/>
    <col min="15104" max="15109" width="9.140625" style="1"/>
    <col min="15110" max="15110" width="30.42578125" style="1" customWidth="1"/>
    <col min="15111" max="15112" width="9.140625" style="1"/>
    <col min="15113" max="15113" width="9.85546875" style="1" bestFit="1" customWidth="1"/>
    <col min="15114" max="15114" width="14.140625" style="1" customWidth="1"/>
    <col min="15115" max="15115" width="15.28515625" style="1" customWidth="1"/>
    <col min="15116" max="15347" width="9.140625" style="1"/>
    <col min="15348" max="15348" width="5" style="1" customWidth="1"/>
    <col min="15349" max="15349" width="20.42578125" style="1" customWidth="1"/>
    <col min="15350" max="15350" width="30.140625" style="1" customWidth="1"/>
    <col min="15351" max="15351" width="18.28515625" style="1" customWidth="1"/>
    <col min="15352" max="15352" width="5.42578125" style="1" customWidth="1"/>
    <col min="15353" max="15353" width="5.5703125" style="1" customWidth="1"/>
    <col min="15354" max="15354" width="5.42578125" style="1" customWidth="1"/>
    <col min="15355" max="15355" width="5.85546875" style="1" customWidth="1"/>
    <col min="15356" max="15356" width="5" style="1" customWidth="1"/>
    <col min="15357" max="15357" width="5.28515625" style="1" customWidth="1"/>
    <col min="15358" max="15358" width="9.5703125" style="1" customWidth="1"/>
    <col min="15359" max="15359" width="4.5703125" style="1" customWidth="1"/>
    <col min="15360" max="15365" width="9.140625" style="1"/>
    <col min="15366" max="15366" width="30.42578125" style="1" customWidth="1"/>
    <col min="15367" max="15368" width="9.140625" style="1"/>
    <col min="15369" max="15369" width="9.85546875" style="1" bestFit="1" customWidth="1"/>
    <col min="15370" max="15370" width="14.140625" style="1" customWidth="1"/>
    <col min="15371" max="15371" width="15.28515625" style="1" customWidth="1"/>
    <col min="15372" max="15603" width="9.140625" style="1"/>
    <col min="15604" max="15604" width="5" style="1" customWidth="1"/>
    <col min="15605" max="15605" width="20.42578125" style="1" customWidth="1"/>
    <col min="15606" max="15606" width="30.140625" style="1" customWidth="1"/>
    <col min="15607" max="15607" width="18.28515625" style="1" customWidth="1"/>
    <col min="15608" max="15608" width="5.42578125" style="1" customWidth="1"/>
    <col min="15609" max="15609" width="5.5703125" style="1" customWidth="1"/>
    <col min="15610" max="15610" width="5.42578125" style="1" customWidth="1"/>
    <col min="15611" max="15611" width="5.85546875" style="1" customWidth="1"/>
    <col min="15612" max="15612" width="5" style="1" customWidth="1"/>
    <col min="15613" max="15613" width="5.28515625" style="1" customWidth="1"/>
    <col min="15614" max="15614" width="9.5703125" style="1" customWidth="1"/>
    <col min="15615" max="15615" width="4.5703125" style="1" customWidth="1"/>
    <col min="15616" max="15621" width="9.140625" style="1"/>
    <col min="15622" max="15622" width="30.42578125" style="1" customWidth="1"/>
    <col min="15623" max="15624" width="9.140625" style="1"/>
    <col min="15625" max="15625" width="9.85546875" style="1" bestFit="1" customWidth="1"/>
    <col min="15626" max="15626" width="14.140625" style="1" customWidth="1"/>
    <col min="15627" max="15627" width="15.28515625" style="1" customWidth="1"/>
    <col min="15628" max="15859" width="9.140625" style="1"/>
    <col min="15860" max="15860" width="5" style="1" customWidth="1"/>
    <col min="15861" max="15861" width="20.42578125" style="1" customWidth="1"/>
    <col min="15862" max="15862" width="30.140625" style="1" customWidth="1"/>
    <col min="15863" max="15863" width="18.28515625" style="1" customWidth="1"/>
    <col min="15864" max="15864" width="5.42578125" style="1" customWidth="1"/>
    <col min="15865" max="15865" width="5.5703125" style="1" customWidth="1"/>
    <col min="15866" max="15866" width="5.42578125" style="1" customWidth="1"/>
    <col min="15867" max="15867" width="5.85546875" style="1" customWidth="1"/>
    <col min="15868" max="15868" width="5" style="1" customWidth="1"/>
    <col min="15869" max="15869" width="5.28515625" style="1" customWidth="1"/>
    <col min="15870" max="15870" width="9.5703125" style="1" customWidth="1"/>
    <col min="15871" max="15871" width="4.5703125" style="1" customWidth="1"/>
    <col min="15872" max="15877" width="9.140625" style="1"/>
    <col min="15878" max="15878" width="30.42578125" style="1" customWidth="1"/>
    <col min="15879" max="15880" width="9.140625" style="1"/>
    <col min="15881" max="15881" width="9.85546875" style="1" bestFit="1" customWidth="1"/>
    <col min="15882" max="15882" width="14.140625" style="1" customWidth="1"/>
    <col min="15883" max="15883" width="15.28515625" style="1" customWidth="1"/>
    <col min="15884" max="16115" width="9.140625" style="1"/>
    <col min="16116" max="16116" width="5" style="1" customWidth="1"/>
    <col min="16117" max="16117" width="20.42578125" style="1" customWidth="1"/>
    <col min="16118" max="16118" width="30.140625" style="1" customWidth="1"/>
    <col min="16119" max="16119" width="18.28515625" style="1" customWidth="1"/>
    <col min="16120" max="16120" width="5.42578125" style="1" customWidth="1"/>
    <col min="16121" max="16121" width="5.5703125" style="1" customWidth="1"/>
    <col min="16122" max="16122" width="5.42578125" style="1" customWidth="1"/>
    <col min="16123" max="16123" width="5.85546875" style="1" customWidth="1"/>
    <col min="16124" max="16124" width="5" style="1" customWidth="1"/>
    <col min="16125" max="16125" width="5.28515625" style="1" customWidth="1"/>
    <col min="16126" max="16126" width="9.5703125" style="1" customWidth="1"/>
    <col min="16127" max="16127" width="4.5703125" style="1" customWidth="1"/>
    <col min="16128" max="16133" width="9.140625" style="1"/>
    <col min="16134" max="16134" width="30.42578125" style="1" customWidth="1"/>
    <col min="16135" max="16136" width="9.140625" style="1"/>
    <col min="16137" max="16137" width="9.85546875" style="1" bestFit="1" customWidth="1"/>
    <col min="16138" max="16138" width="14.140625" style="1" customWidth="1"/>
    <col min="16139" max="16139" width="15.28515625" style="1" customWidth="1"/>
    <col min="16140" max="16384" width="9.140625" style="1"/>
  </cols>
  <sheetData>
    <row r="1" spans="1:9" s="1" customFormat="1" ht="14.25" customHeight="1">
      <c r="C1" s="96"/>
      <c r="E1" s="97" t="s">
        <v>57</v>
      </c>
      <c r="F1" s="97"/>
      <c r="G1" s="97"/>
      <c r="H1" s="97"/>
      <c r="I1" s="97"/>
    </row>
    <row r="2" spans="1:9" s="1" customFormat="1" ht="75" customHeight="1">
      <c r="C2" s="96"/>
      <c r="E2" s="5" t="s">
        <v>101</v>
      </c>
      <c r="F2" s="5"/>
      <c r="G2" s="5"/>
      <c r="H2" s="5"/>
      <c r="I2" s="5"/>
    </row>
    <row r="3" spans="1:9" s="1" customFormat="1" ht="14.25" customHeight="1">
      <c r="C3" s="96"/>
      <c r="E3" s="97" t="s">
        <v>505</v>
      </c>
      <c r="F3" s="97"/>
      <c r="G3" s="97"/>
      <c r="H3" s="97"/>
      <c r="I3" s="97"/>
    </row>
    <row r="4" spans="1:9" s="1" customFormat="1" ht="14.25" customHeight="1">
      <c r="C4" s="96"/>
      <c r="F4" s="98"/>
      <c r="G4" s="98"/>
      <c r="H4" s="98"/>
      <c r="I4" s="98"/>
    </row>
    <row r="5" spans="1:9" s="1" customFormat="1" ht="14.25" customHeight="1">
      <c r="A5" s="99" t="s">
        <v>214</v>
      </c>
      <c r="B5" s="99"/>
      <c r="C5" s="99"/>
      <c r="D5" s="99"/>
      <c r="E5" s="99"/>
      <c r="F5" s="99"/>
      <c r="G5" s="99"/>
      <c r="H5" s="99"/>
      <c r="I5" s="99"/>
    </row>
    <row r="6" spans="1:9" s="1" customFormat="1" ht="9.75" customHeight="1">
      <c r="C6" s="96"/>
    </row>
    <row r="8" spans="1:9" s="101" customFormat="1" ht="58.5" customHeight="1">
      <c r="A8" s="100" t="s">
        <v>0</v>
      </c>
      <c r="B8" s="100" t="s">
        <v>40</v>
      </c>
      <c r="C8" s="100" t="s">
        <v>41</v>
      </c>
      <c r="D8" s="100" t="s">
        <v>1</v>
      </c>
      <c r="E8" s="100"/>
      <c r="F8" s="100"/>
      <c r="G8" s="100"/>
      <c r="H8" s="100"/>
      <c r="I8" s="100"/>
    </row>
    <row r="9" spans="1:9" s="101" customFormat="1">
      <c r="A9" s="100"/>
      <c r="B9" s="100"/>
      <c r="C9" s="100"/>
      <c r="D9" s="102" t="s">
        <v>2</v>
      </c>
      <c r="E9" s="102" t="s">
        <v>3</v>
      </c>
      <c r="F9" s="102" t="s">
        <v>4</v>
      </c>
      <c r="G9" s="102" t="s">
        <v>5</v>
      </c>
      <c r="H9" s="102" t="s">
        <v>6</v>
      </c>
      <c r="I9" s="102" t="s">
        <v>7</v>
      </c>
    </row>
    <row r="10" spans="1:9" s="101" customFormat="1">
      <c r="A10" s="103" t="s">
        <v>8</v>
      </c>
      <c r="B10" s="103" t="s">
        <v>9</v>
      </c>
      <c r="C10" s="103" t="s">
        <v>10</v>
      </c>
      <c r="D10" s="102" t="s">
        <v>42</v>
      </c>
      <c r="E10" s="102" t="s">
        <v>43</v>
      </c>
      <c r="F10" s="102" t="s">
        <v>44</v>
      </c>
      <c r="G10" s="103" t="s">
        <v>45</v>
      </c>
      <c r="H10" s="103" t="s">
        <v>46</v>
      </c>
      <c r="I10" s="103" t="s">
        <v>47</v>
      </c>
    </row>
    <row r="11" spans="1:9" s="1" customFormat="1">
      <c r="A11" s="104">
        <v>1</v>
      </c>
      <c r="B11" s="105" t="s">
        <v>64</v>
      </c>
      <c r="C11" s="106" t="s">
        <v>48</v>
      </c>
      <c r="D11" s="107"/>
      <c r="E11" s="107"/>
      <c r="F11" s="107"/>
      <c r="G11" s="107"/>
      <c r="H11" s="107"/>
      <c r="I11" s="107"/>
    </row>
    <row r="12" spans="1:9" s="1" customFormat="1" ht="30">
      <c r="A12" s="104"/>
      <c r="B12" s="105"/>
      <c r="C12" s="106" t="s">
        <v>66</v>
      </c>
      <c r="D12" s="107">
        <v>287514.15299999999</v>
      </c>
      <c r="E12" s="107">
        <v>286213.85800000001</v>
      </c>
      <c r="F12" s="107">
        <v>286213.85800000001</v>
      </c>
      <c r="G12" s="107">
        <v>286213.85800000001</v>
      </c>
      <c r="H12" s="107">
        <v>286213.85800000001</v>
      </c>
      <c r="I12" s="107">
        <v>286213.85800000001</v>
      </c>
    </row>
    <row r="13" spans="1:9" s="1" customFormat="1">
      <c r="A13" s="104"/>
      <c r="B13" s="105"/>
      <c r="C13" s="106" t="s">
        <v>49</v>
      </c>
      <c r="D13" s="107">
        <v>39029.059000000001</v>
      </c>
      <c r="E13" s="107">
        <v>38828.089999999997</v>
      </c>
      <c r="F13" s="107">
        <v>38828.089999999997</v>
      </c>
      <c r="G13" s="107">
        <v>38828.089999999997</v>
      </c>
      <c r="H13" s="107">
        <v>38828.089999999997</v>
      </c>
      <c r="I13" s="107">
        <v>38828.089999999997</v>
      </c>
    </row>
    <row r="14" spans="1:9" s="1" customFormat="1" ht="30">
      <c r="A14" s="104"/>
      <c r="B14" s="105"/>
      <c r="C14" s="106" t="s">
        <v>50</v>
      </c>
      <c r="D14" s="107">
        <v>183121.08799999999</v>
      </c>
      <c r="E14" s="107">
        <v>181228.18799999999</v>
      </c>
      <c r="F14" s="107">
        <v>181228.18799999999</v>
      </c>
      <c r="G14" s="107">
        <v>181228.18799999999</v>
      </c>
      <c r="H14" s="107">
        <v>181228.18799999999</v>
      </c>
      <c r="I14" s="107">
        <v>181228.18799999999</v>
      </c>
    </row>
    <row r="15" spans="1:9" s="1" customFormat="1">
      <c r="A15" s="104"/>
      <c r="B15" s="105"/>
      <c r="C15" s="106" t="s">
        <v>51</v>
      </c>
      <c r="D15" s="107"/>
      <c r="E15" s="107"/>
      <c r="F15" s="107"/>
      <c r="G15" s="107"/>
      <c r="H15" s="107"/>
      <c r="I15" s="107"/>
    </row>
    <row r="16" spans="1:9" s="1" customFormat="1">
      <c r="A16" s="108" t="s">
        <v>27</v>
      </c>
      <c r="B16" s="109" t="s">
        <v>241</v>
      </c>
      <c r="C16" s="106" t="s">
        <v>48</v>
      </c>
      <c r="D16" s="107"/>
      <c r="E16" s="107"/>
      <c r="F16" s="107"/>
      <c r="G16" s="107"/>
      <c r="H16" s="107"/>
      <c r="I16" s="107"/>
    </row>
    <row r="17" spans="1:13" s="1" customFormat="1" ht="30">
      <c r="A17" s="110"/>
      <c r="B17" s="111"/>
      <c r="C17" s="106" t="s">
        <v>66</v>
      </c>
      <c r="D17" s="107"/>
      <c r="E17" s="107"/>
      <c r="F17" s="107"/>
      <c r="G17" s="107"/>
      <c r="H17" s="107"/>
      <c r="I17" s="107"/>
    </row>
    <row r="18" spans="1:13" s="1" customFormat="1">
      <c r="A18" s="110"/>
      <c r="B18" s="111"/>
      <c r="C18" s="106" t="s">
        <v>49</v>
      </c>
      <c r="D18" s="107"/>
      <c r="E18" s="107"/>
      <c r="F18" s="107"/>
      <c r="G18" s="107"/>
      <c r="H18" s="107"/>
      <c r="I18" s="107"/>
    </row>
    <row r="19" spans="1:13" s="1" customFormat="1" ht="30">
      <c r="A19" s="110"/>
      <c r="B19" s="111"/>
      <c r="C19" s="106" t="s">
        <v>50</v>
      </c>
      <c r="D19" s="107">
        <f>771.3+1289.9+27223.3</f>
        <v>29284.5</v>
      </c>
      <c r="E19" s="107"/>
      <c r="F19" s="107"/>
      <c r="G19" s="107"/>
      <c r="H19" s="107"/>
      <c r="I19" s="107"/>
    </row>
    <row r="20" spans="1:13" s="1" customFormat="1">
      <c r="A20" s="112"/>
      <c r="B20" s="113"/>
      <c r="C20" s="106" t="s">
        <v>51</v>
      </c>
      <c r="D20" s="107"/>
      <c r="E20" s="107"/>
      <c r="F20" s="107"/>
      <c r="G20" s="107"/>
      <c r="H20" s="107"/>
      <c r="I20" s="107"/>
    </row>
    <row r="21" spans="1:13" s="1" customFormat="1" ht="17.25" customHeight="1">
      <c r="A21" s="108" t="s">
        <v>52</v>
      </c>
      <c r="B21" s="109" t="s">
        <v>338</v>
      </c>
      <c r="C21" s="106" t="s">
        <v>48</v>
      </c>
      <c r="D21" s="107"/>
      <c r="E21" s="107"/>
      <c r="F21" s="107"/>
      <c r="G21" s="107"/>
      <c r="H21" s="107"/>
      <c r="I21" s="107"/>
    </row>
    <row r="22" spans="1:13" s="1" customFormat="1" ht="30">
      <c r="A22" s="110"/>
      <c r="B22" s="111"/>
      <c r="C22" s="106" t="s">
        <v>66</v>
      </c>
      <c r="D22" s="107"/>
      <c r="E22" s="107"/>
      <c r="F22" s="107"/>
      <c r="G22" s="107"/>
      <c r="H22" s="107"/>
      <c r="I22" s="107"/>
    </row>
    <row r="23" spans="1:13" s="1" customFormat="1">
      <c r="A23" s="110"/>
      <c r="B23" s="111"/>
      <c r="C23" s="106" t="s">
        <v>49</v>
      </c>
      <c r="D23" s="107"/>
      <c r="E23" s="107"/>
      <c r="F23" s="107"/>
      <c r="G23" s="107"/>
      <c r="H23" s="107"/>
      <c r="I23" s="107"/>
    </row>
    <row r="24" spans="1:13" s="1" customFormat="1" ht="30">
      <c r="A24" s="110"/>
      <c r="B24" s="111"/>
      <c r="C24" s="106" t="s">
        <v>50</v>
      </c>
      <c r="D24" s="107">
        <f>1579.3+5467.6+776.1+150069.6+8890+42215.2+11698.5+2856+42064.9+1136.1+24309.1</f>
        <v>291062.39999999997</v>
      </c>
      <c r="E24" s="107"/>
      <c r="F24" s="107"/>
      <c r="G24" s="107"/>
      <c r="H24" s="107"/>
      <c r="I24" s="107"/>
    </row>
    <row r="25" spans="1:13" s="1" customFormat="1">
      <c r="A25" s="112"/>
      <c r="B25" s="113"/>
      <c r="C25" s="106" t="s">
        <v>51</v>
      </c>
      <c r="D25" s="107"/>
      <c r="E25" s="107"/>
      <c r="F25" s="107"/>
      <c r="G25" s="107"/>
      <c r="H25" s="107"/>
      <c r="I25" s="107"/>
    </row>
    <row r="26" spans="1:13" s="1" customFormat="1" ht="17.25" customHeight="1">
      <c r="A26" s="108" t="s">
        <v>162</v>
      </c>
      <c r="B26" s="109" t="s">
        <v>316</v>
      </c>
      <c r="C26" s="106" t="s">
        <v>48</v>
      </c>
      <c r="D26" s="107"/>
      <c r="E26" s="107"/>
      <c r="F26" s="107"/>
      <c r="G26" s="107"/>
      <c r="H26" s="107"/>
      <c r="I26" s="107"/>
    </row>
    <row r="27" spans="1:13" s="1" customFormat="1" ht="30">
      <c r="A27" s="110"/>
      <c r="B27" s="111"/>
      <c r="C27" s="106" t="s">
        <v>66</v>
      </c>
      <c r="D27" s="107"/>
      <c r="E27" s="107"/>
      <c r="F27" s="107"/>
      <c r="G27" s="107"/>
      <c r="H27" s="107"/>
      <c r="I27" s="107"/>
      <c r="M27" s="1" t="s">
        <v>315</v>
      </c>
    </row>
    <row r="28" spans="1:13" s="1" customFormat="1">
      <c r="A28" s="110"/>
      <c r="B28" s="111"/>
      <c r="C28" s="106" t="s">
        <v>49</v>
      </c>
      <c r="D28" s="107"/>
      <c r="E28" s="107"/>
      <c r="F28" s="107"/>
      <c r="G28" s="107"/>
      <c r="H28" s="107"/>
      <c r="I28" s="107"/>
    </row>
    <row r="29" spans="1:13" s="1" customFormat="1" ht="30">
      <c r="A29" s="110"/>
      <c r="B29" s="111"/>
      <c r="C29" s="106" t="s">
        <v>50</v>
      </c>
      <c r="D29" s="107"/>
      <c r="E29" s="107"/>
      <c r="F29" s="107"/>
      <c r="G29" s="107"/>
      <c r="H29" s="107"/>
      <c r="I29" s="107"/>
    </row>
    <row r="30" spans="1:13" s="1" customFormat="1">
      <c r="A30" s="112"/>
      <c r="B30" s="113"/>
      <c r="C30" s="106" t="s">
        <v>51</v>
      </c>
      <c r="D30" s="107"/>
      <c r="E30" s="107"/>
      <c r="F30" s="107"/>
      <c r="G30" s="107"/>
      <c r="H30" s="107"/>
      <c r="I30" s="107"/>
    </row>
    <row r="31" spans="1:13" s="1" customFormat="1" ht="16.5" customHeight="1">
      <c r="A31" s="108" t="s">
        <v>246</v>
      </c>
      <c r="B31" s="109" t="s">
        <v>316</v>
      </c>
      <c r="C31" s="106" t="s">
        <v>48</v>
      </c>
      <c r="D31" s="107"/>
      <c r="E31" s="107"/>
      <c r="F31" s="107"/>
      <c r="G31" s="107"/>
      <c r="H31" s="107"/>
      <c r="I31" s="107"/>
      <c r="M31" s="1" t="s">
        <v>317</v>
      </c>
    </row>
    <row r="32" spans="1:13" s="1" customFormat="1" ht="30">
      <c r="A32" s="110"/>
      <c r="B32" s="111"/>
      <c r="C32" s="106" t="s">
        <v>66</v>
      </c>
      <c r="D32" s="107"/>
      <c r="E32" s="107"/>
      <c r="F32" s="107"/>
      <c r="G32" s="107"/>
      <c r="H32" s="107"/>
      <c r="I32" s="107"/>
    </row>
    <row r="33" spans="1:13" s="1" customFormat="1">
      <c r="A33" s="110"/>
      <c r="B33" s="111"/>
      <c r="C33" s="106" t="s">
        <v>49</v>
      </c>
      <c r="D33" s="107"/>
      <c r="E33" s="107"/>
      <c r="F33" s="107"/>
      <c r="G33" s="107"/>
      <c r="H33" s="107"/>
      <c r="I33" s="107"/>
    </row>
    <row r="34" spans="1:13" s="1" customFormat="1" ht="30">
      <c r="A34" s="110"/>
      <c r="B34" s="111"/>
      <c r="C34" s="106" t="s">
        <v>50</v>
      </c>
      <c r="D34" s="107"/>
      <c r="E34" s="107"/>
      <c r="F34" s="107"/>
      <c r="G34" s="107"/>
      <c r="H34" s="107"/>
      <c r="I34" s="107"/>
    </row>
    <row r="35" spans="1:13" s="1" customFormat="1">
      <c r="A35" s="112"/>
      <c r="B35" s="113"/>
      <c r="C35" s="106" t="s">
        <v>51</v>
      </c>
      <c r="D35" s="107"/>
      <c r="E35" s="107"/>
      <c r="F35" s="107"/>
      <c r="G35" s="107"/>
      <c r="H35" s="107"/>
      <c r="I35" s="107"/>
    </row>
    <row r="36" spans="1:13" s="1" customFormat="1" ht="18" customHeight="1">
      <c r="A36" s="108" t="s">
        <v>73</v>
      </c>
      <c r="B36" s="109" t="s">
        <v>243</v>
      </c>
      <c r="C36" s="106" t="s">
        <v>48</v>
      </c>
      <c r="D36" s="107"/>
      <c r="E36" s="107"/>
      <c r="F36" s="107"/>
      <c r="G36" s="107"/>
      <c r="H36" s="107"/>
      <c r="I36" s="107"/>
      <c r="M36" s="1" t="s">
        <v>317</v>
      </c>
    </row>
    <row r="37" spans="1:13" s="1" customFormat="1" ht="30">
      <c r="A37" s="110"/>
      <c r="B37" s="111"/>
      <c r="C37" s="106" t="s">
        <v>66</v>
      </c>
      <c r="D37" s="107"/>
      <c r="E37" s="107"/>
      <c r="F37" s="107"/>
      <c r="G37" s="107"/>
      <c r="H37" s="107"/>
      <c r="I37" s="107"/>
    </row>
    <row r="38" spans="1:13" s="1" customFormat="1">
      <c r="A38" s="110"/>
      <c r="B38" s="111"/>
      <c r="C38" s="106" t="s">
        <v>49</v>
      </c>
      <c r="D38" s="107"/>
      <c r="E38" s="107"/>
      <c r="F38" s="107"/>
      <c r="G38" s="107"/>
      <c r="H38" s="107"/>
      <c r="I38" s="107"/>
    </row>
    <row r="39" spans="1:13" s="1" customFormat="1" ht="30">
      <c r="A39" s="110"/>
      <c r="B39" s="111"/>
      <c r="C39" s="106" t="s">
        <v>50</v>
      </c>
      <c r="D39" s="107"/>
      <c r="E39" s="107"/>
      <c r="F39" s="107"/>
      <c r="G39" s="107"/>
      <c r="H39" s="107"/>
      <c r="I39" s="107"/>
    </row>
    <row r="40" spans="1:13" s="1" customFormat="1">
      <c r="A40" s="112"/>
      <c r="B40" s="113"/>
      <c r="C40" s="106" t="s">
        <v>51</v>
      </c>
      <c r="D40" s="107"/>
      <c r="E40" s="107"/>
      <c r="F40" s="107"/>
      <c r="G40" s="107"/>
      <c r="H40" s="107"/>
      <c r="I40" s="107"/>
    </row>
    <row r="41" spans="1:13" s="1" customFormat="1" ht="15.75" customHeight="1">
      <c r="A41" s="108" t="s">
        <v>247</v>
      </c>
      <c r="B41" s="109" t="s">
        <v>461</v>
      </c>
      <c r="C41" s="106" t="s">
        <v>48</v>
      </c>
      <c r="D41" s="107"/>
      <c r="E41" s="107"/>
      <c r="F41" s="107"/>
      <c r="G41" s="107"/>
      <c r="H41" s="107"/>
      <c r="I41" s="107"/>
    </row>
    <row r="42" spans="1:13" s="1" customFormat="1" ht="30">
      <c r="A42" s="110"/>
      <c r="B42" s="111"/>
      <c r="C42" s="106" t="s">
        <v>66</v>
      </c>
      <c r="D42" s="107"/>
      <c r="E42" s="107"/>
      <c r="F42" s="107"/>
      <c r="G42" s="107"/>
      <c r="H42" s="107"/>
      <c r="I42" s="107"/>
      <c r="M42" s="1" t="s">
        <v>462</v>
      </c>
    </row>
    <row r="43" spans="1:13" s="1" customFormat="1">
      <c r="A43" s="110"/>
      <c r="B43" s="111"/>
      <c r="C43" s="106" t="s">
        <v>49</v>
      </c>
      <c r="D43" s="107"/>
      <c r="E43" s="107"/>
      <c r="F43" s="107"/>
      <c r="G43" s="107"/>
      <c r="H43" s="107"/>
      <c r="I43" s="107"/>
    </row>
    <row r="44" spans="1:13" s="1" customFormat="1" ht="30">
      <c r="A44" s="110"/>
      <c r="B44" s="111"/>
      <c r="C44" s="106" t="s">
        <v>50</v>
      </c>
      <c r="D44" s="107">
        <f>1303</f>
        <v>1303</v>
      </c>
      <c r="E44" s="107"/>
      <c r="F44" s="107"/>
      <c r="G44" s="107"/>
      <c r="H44" s="107"/>
      <c r="I44" s="107"/>
    </row>
    <row r="45" spans="1:13" s="1" customFormat="1">
      <c r="A45" s="112"/>
      <c r="B45" s="113"/>
      <c r="C45" s="106" t="s">
        <v>51</v>
      </c>
      <c r="D45" s="107"/>
      <c r="E45" s="107"/>
      <c r="F45" s="107"/>
      <c r="G45" s="107"/>
      <c r="H45" s="107"/>
      <c r="I45" s="107"/>
    </row>
    <row r="46" spans="1:13" s="1" customFormat="1" ht="17.25" customHeight="1">
      <c r="A46" s="108" t="s">
        <v>248</v>
      </c>
      <c r="B46" s="109" t="s">
        <v>239</v>
      </c>
      <c r="C46" s="106" t="s">
        <v>48</v>
      </c>
      <c r="D46" s="107"/>
      <c r="E46" s="107"/>
      <c r="F46" s="107"/>
      <c r="G46" s="107"/>
      <c r="H46" s="107"/>
      <c r="I46" s="107"/>
    </row>
    <row r="47" spans="1:13" s="1" customFormat="1" ht="30">
      <c r="A47" s="110"/>
      <c r="B47" s="111"/>
      <c r="C47" s="106" t="s">
        <v>65</v>
      </c>
      <c r="D47" s="107"/>
      <c r="E47" s="107"/>
      <c r="F47" s="107"/>
      <c r="G47" s="107"/>
      <c r="H47" s="107"/>
      <c r="I47" s="107"/>
    </row>
    <row r="48" spans="1:13" s="1" customFormat="1">
      <c r="A48" s="110"/>
      <c r="B48" s="111"/>
      <c r="C48" s="106" t="s">
        <v>49</v>
      </c>
      <c r="D48" s="107"/>
      <c r="E48" s="107"/>
      <c r="F48" s="107"/>
      <c r="G48" s="107"/>
      <c r="H48" s="107"/>
      <c r="I48" s="107"/>
    </row>
    <row r="49" spans="1:13" s="1" customFormat="1" ht="30">
      <c r="A49" s="110"/>
      <c r="B49" s="111"/>
      <c r="C49" s="106" t="s">
        <v>50</v>
      </c>
      <c r="D49" s="107"/>
      <c r="E49" s="107"/>
      <c r="F49" s="107"/>
      <c r="G49" s="107"/>
      <c r="H49" s="107"/>
      <c r="I49" s="107"/>
    </row>
    <row r="50" spans="1:13" s="1" customFormat="1">
      <c r="A50" s="112"/>
      <c r="B50" s="113"/>
      <c r="C50" s="106" t="s">
        <v>51</v>
      </c>
      <c r="D50" s="107"/>
      <c r="E50" s="107"/>
      <c r="F50" s="107"/>
      <c r="G50" s="107"/>
      <c r="H50" s="107"/>
      <c r="I50" s="107"/>
    </row>
    <row r="51" spans="1:13" s="1" customFormat="1" ht="17.25" customHeight="1">
      <c r="A51" s="108" t="s">
        <v>249</v>
      </c>
      <c r="B51" s="109" t="s">
        <v>240</v>
      </c>
      <c r="C51" s="106" t="s">
        <v>48</v>
      </c>
      <c r="D51" s="107"/>
      <c r="E51" s="107"/>
      <c r="F51" s="107"/>
      <c r="G51" s="107"/>
      <c r="H51" s="107"/>
      <c r="I51" s="107"/>
      <c r="M51" s="1" t="s">
        <v>342</v>
      </c>
    </row>
    <row r="52" spans="1:13" s="1" customFormat="1" ht="30">
      <c r="A52" s="110"/>
      <c r="B52" s="111"/>
      <c r="C52" s="106" t="s">
        <v>65</v>
      </c>
      <c r="D52" s="107"/>
      <c r="E52" s="107"/>
      <c r="F52" s="107"/>
      <c r="G52" s="107"/>
      <c r="H52" s="107"/>
      <c r="I52" s="107"/>
    </row>
    <row r="53" spans="1:13" s="1" customFormat="1">
      <c r="A53" s="110"/>
      <c r="B53" s="111"/>
      <c r="C53" s="106" t="s">
        <v>49</v>
      </c>
      <c r="D53" s="107"/>
      <c r="E53" s="107"/>
      <c r="F53" s="107"/>
      <c r="G53" s="107"/>
      <c r="H53" s="107"/>
      <c r="I53" s="107"/>
    </row>
    <row r="54" spans="1:13" s="1" customFormat="1" ht="30">
      <c r="A54" s="110"/>
      <c r="B54" s="111"/>
      <c r="C54" s="106" t="s">
        <v>50</v>
      </c>
      <c r="D54" s="107"/>
      <c r="E54" s="107"/>
      <c r="F54" s="107"/>
      <c r="G54" s="107"/>
      <c r="H54" s="107"/>
      <c r="I54" s="107"/>
    </row>
    <row r="55" spans="1:13" s="1" customFormat="1">
      <c r="A55" s="112"/>
      <c r="B55" s="113"/>
      <c r="C55" s="106" t="s">
        <v>51</v>
      </c>
      <c r="D55" s="107"/>
      <c r="E55" s="107"/>
      <c r="F55" s="107"/>
      <c r="G55" s="107"/>
      <c r="H55" s="107"/>
      <c r="I55" s="107"/>
    </row>
    <row r="56" spans="1:13" s="1" customFormat="1">
      <c r="A56" s="108" t="s">
        <v>250</v>
      </c>
      <c r="B56" s="109" t="s">
        <v>245</v>
      </c>
      <c r="C56" s="106" t="s">
        <v>48</v>
      </c>
      <c r="D56" s="107"/>
      <c r="E56" s="107"/>
      <c r="F56" s="107"/>
      <c r="G56" s="107"/>
      <c r="H56" s="107"/>
      <c r="I56" s="107"/>
    </row>
    <row r="57" spans="1:13" s="1" customFormat="1" ht="30">
      <c r="A57" s="110"/>
      <c r="B57" s="111"/>
      <c r="C57" s="106" t="s">
        <v>65</v>
      </c>
      <c r="D57" s="107"/>
      <c r="E57" s="107"/>
      <c r="F57" s="107"/>
      <c r="G57" s="107"/>
      <c r="H57" s="107"/>
      <c r="I57" s="107"/>
      <c r="M57" s="1" t="s">
        <v>343</v>
      </c>
    </row>
    <row r="58" spans="1:13" s="1" customFormat="1">
      <c r="A58" s="110"/>
      <c r="B58" s="111"/>
      <c r="C58" s="106" t="s">
        <v>49</v>
      </c>
      <c r="D58" s="107"/>
      <c r="E58" s="107"/>
      <c r="F58" s="107"/>
      <c r="G58" s="107"/>
      <c r="H58" s="107"/>
      <c r="I58" s="107"/>
      <c r="M58" s="1" t="s">
        <v>344</v>
      </c>
    </row>
    <row r="59" spans="1:13" s="1" customFormat="1" ht="30">
      <c r="A59" s="110"/>
      <c r="B59" s="111"/>
      <c r="C59" s="106" t="s">
        <v>50</v>
      </c>
      <c r="D59" s="107"/>
      <c r="E59" s="107"/>
      <c r="F59" s="107"/>
      <c r="G59" s="107"/>
      <c r="H59" s="107"/>
      <c r="I59" s="107"/>
    </row>
    <row r="60" spans="1:13" s="1" customFormat="1" ht="16.5" customHeight="1">
      <c r="A60" s="112"/>
      <c r="B60" s="111"/>
      <c r="C60" s="106" t="s">
        <v>51</v>
      </c>
      <c r="D60" s="107"/>
      <c r="E60" s="107"/>
      <c r="F60" s="107"/>
      <c r="G60" s="107"/>
      <c r="H60" s="107"/>
      <c r="I60" s="107"/>
    </row>
    <row r="61" spans="1:13" s="1" customFormat="1">
      <c r="A61" s="108" t="s">
        <v>251</v>
      </c>
      <c r="B61" s="105" t="s">
        <v>112</v>
      </c>
      <c r="C61" s="114" t="s">
        <v>48</v>
      </c>
      <c r="D61" s="107">
        <f>D62+D63+D64+D65</f>
        <v>1479.6999999999998</v>
      </c>
      <c r="E61" s="107">
        <f t="shared" ref="E61:I61" si="0">E62+E63+E64+E65</f>
        <v>727.5</v>
      </c>
      <c r="F61" s="107">
        <f t="shared" si="0"/>
        <v>0</v>
      </c>
      <c r="G61" s="107">
        <f t="shared" si="0"/>
        <v>0</v>
      </c>
      <c r="H61" s="107">
        <f t="shared" si="0"/>
        <v>0</v>
      </c>
      <c r="I61" s="107">
        <f t="shared" si="0"/>
        <v>0</v>
      </c>
    </row>
    <row r="62" spans="1:13" s="1" customFormat="1" ht="30">
      <c r="A62" s="110"/>
      <c r="B62" s="105"/>
      <c r="C62" s="106" t="s">
        <v>65</v>
      </c>
      <c r="D62" s="107">
        <v>15.8</v>
      </c>
      <c r="E62" s="107">
        <v>14.6</v>
      </c>
      <c r="F62" s="107"/>
      <c r="G62" s="107"/>
      <c r="H62" s="107"/>
      <c r="I62" s="107"/>
    </row>
    <row r="63" spans="1:13" s="1" customFormat="1">
      <c r="A63" s="110"/>
      <c r="B63" s="105"/>
      <c r="C63" s="106" t="s">
        <v>49</v>
      </c>
      <c r="D63" s="107">
        <v>761</v>
      </c>
      <c r="E63" s="107">
        <v>705.6</v>
      </c>
      <c r="F63" s="107"/>
      <c r="G63" s="107"/>
      <c r="H63" s="107"/>
      <c r="I63" s="107"/>
    </row>
    <row r="64" spans="1:13" s="1" customFormat="1" ht="30">
      <c r="A64" s="110"/>
      <c r="B64" s="105"/>
      <c r="C64" s="106" t="s">
        <v>50</v>
      </c>
      <c r="D64" s="107">
        <f>652.4+50.5</f>
        <v>702.9</v>
      </c>
      <c r="E64" s="107">
        <v>7.3</v>
      </c>
      <c r="F64" s="107"/>
      <c r="G64" s="107"/>
      <c r="H64" s="107"/>
      <c r="I64" s="107"/>
      <c r="M64" s="1">
        <v>7.8</v>
      </c>
    </row>
    <row r="65" spans="1:13" s="1" customFormat="1">
      <c r="A65" s="112"/>
      <c r="B65" s="105"/>
      <c r="C65" s="106" t="s">
        <v>51</v>
      </c>
      <c r="D65" s="107"/>
      <c r="E65" s="107"/>
      <c r="F65" s="107"/>
      <c r="G65" s="107"/>
      <c r="H65" s="107"/>
      <c r="I65" s="107"/>
    </row>
    <row r="66" spans="1:13" s="1" customFormat="1">
      <c r="A66" s="108" t="s">
        <v>252</v>
      </c>
      <c r="B66" s="105" t="s">
        <v>127</v>
      </c>
      <c r="C66" s="114" t="s">
        <v>48</v>
      </c>
      <c r="D66" s="107">
        <f>D67+D68+D69+D70</f>
        <v>122.2</v>
      </c>
      <c r="E66" s="107">
        <f t="shared" ref="E66:I66" si="1">E67+E68+E69+E70</f>
        <v>60.2</v>
      </c>
      <c r="F66" s="107">
        <f t="shared" si="1"/>
        <v>0</v>
      </c>
      <c r="G66" s="107">
        <f t="shared" si="1"/>
        <v>0</v>
      </c>
      <c r="H66" s="107">
        <f t="shared" si="1"/>
        <v>0</v>
      </c>
      <c r="I66" s="107">
        <f t="shared" si="1"/>
        <v>0</v>
      </c>
    </row>
    <row r="67" spans="1:13" s="1" customFormat="1" ht="30">
      <c r="A67" s="110"/>
      <c r="B67" s="105"/>
      <c r="C67" s="106" t="s">
        <v>65</v>
      </c>
      <c r="D67" s="107">
        <v>1.2</v>
      </c>
      <c r="E67" s="107">
        <v>1.2</v>
      </c>
      <c r="F67" s="107"/>
      <c r="G67" s="107"/>
      <c r="H67" s="107"/>
      <c r="I67" s="107"/>
    </row>
    <row r="68" spans="1:13" s="1" customFormat="1">
      <c r="A68" s="110"/>
      <c r="B68" s="105"/>
      <c r="C68" s="106" t="s">
        <v>49</v>
      </c>
      <c r="D68" s="107">
        <v>58.4</v>
      </c>
      <c r="E68" s="107">
        <v>58.4</v>
      </c>
      <c r="F68" s="107"/>
      <c r="G68" s="107"/>
      <c r="H68" s="107"/>
      <c r="I68" s="107"/>
    </row>
    <row r="69" spans="1:13" s="1" customFormat="1" ht="30">
      <c r="A69" s="110"/>
      <c r="B69" s="105"/>
      <c r="C69" s="106" t="s">
        <v>50</v>
      </c>
      <c r="D69" s="107">
        <v>62.6</v>
      </c>
      <c r="E69" s="107">
        <v>0.6</v>
      </c>
      <c r="F69" s="107"/>
      <c r="G69" s="107"/>
      <c r="H69" s="107"/>
      <c r="I69" s="107"/>
      <c r="M69" s="1">
        <v>0.6</v>
      </c>
    </row>
    <row r="70" spans="1:13" s="1" customFormat="1">
      <c r="A70" s="112"/>
      <c r="B70" s="105"/>
      <c r="C70" s="106" t="s">
        <v>51</v>
      </c>
      <c r="D70" s="107"/>
      <c r="E70" s="107"/>
      <c r="F70" s="107"/>
      <c r="G70" s="107"/>
      <c r="H70" s="107"/>
      <c r="I70" s="107"/>
    </row>
    <row r="71" spans="1:13" s="1" customFormat="1">
      <c r="A71" s="108"/>
      <c r="B71" s="109" t="s">
        <v>357</v>
      </c>
      <c r="C71" s="114" t="s">
        <v>48</v>
      </c>
      <c r="D71" s="107"/>
      <c r="E71" s="107"/>
      <c r="F71" s="107"/>
      <c r="G71" s="107"/>
      <c r="H71" s="107"/>
      <c r="I71" s="107"/>
    </row>
    <row r="72" spans="1:13" s="1" customFormat="1" ht="30">
      <c r="A72" s="110"/>
      <c r="B72" s="111"/>
      <c r="C72" s="106" t="s">
        <v>65</v>
      </c>
      <c r="D72" s="107"/>
      <c r="E72" s="107"/>
      <c r="F72" s="107"/>
      <c r="G72" s="107"/>
      <c r="H72" s="107"/>
      <c r="I72" s="107"/>
    </row>
    <row r="73" spans="1:13" s="1" customFormat="1">
      <c r="A73" s="110"/>
      <c r="B73" s="111"/>
      <c r="C73" s="106" t="s">
        <v>49</v>
      </c>
      <c r="D73" s="107"/>
      <c r="E73" s="107"/>
      <c r="F73" s="107"/>
      <c r="G73" s="107"/>
      <c r="H73" s="107"/>
      <c r="I73" s="107"/>
    </row>
    <row r="74" spans="1:13" s="1" customFormat="1" ht="30">
      <c r="A74" s="110"/>
      <c r="B74" s="111"/>
      <c r="C74" s="106" t="s">
        <v>50</v>
      </c>
      <c r="D74" s="107">
        <f>14700</f>
        <v>14700</v>
      </c>
      <c r="E74" s="107"/>
      <c r="F74" s="107"/>
      <c r="G74" s="107"/>
      <c r="H74" s="107"/>
      <c r="I74" s="107"/>
    </row>
    <row r="75" spans="1:13" s="1" customFormat="1">
      <c r="A75" s="112"/>
      <c r="B75" s="113"/>
      <c r="C75" s="106" t="s">
        <v>51</v>
      </c>
      <c r="D75" s="107"/>
      <c r="E75" s="107"/>
      <c r="F75" s="107"/>
      <c r="G75" s="107"/>
      <c r="H75" s="107"/>
      <c r="I75" s="107"/>
    </row>
    <row r="76" spans="1:13" s="1" customFormat="1">
      <c r="A76" s="108" t="s">
        <v>253</v>
      </c>
      <c r="B76" s="105" t="s">
        <v>208</v>
      </c>
      <c r="C76" s="114" t="s">
        <v>48</v>
      </c>
      <c r="D76" s="107">
        <f>D77+D78+D79+D80</f>
        <v>110186.9</v>
      </c>
      <c r="E76" s="107">
        <f t="shared" ref="E76:I76" si="2">E77+E78+E79+E80</f>
        <v>158959</v>
      </c>
      <c r="F76" s="107">
        <f t="shared" si="2"/>
        <v>0</v>
      </c>
      <c r="G76" s="107">
        <f t="shared" si="2"/>
        <v>0</v>
      </c>
      <c r="H76" s="107">
        <f t="shared" si="2"/>
        <v>0</v>
      </c>
      <c r="I76" s="107">
        <f t="shared" si="2"/>
        <v>0</v>
      </c>
    </row>
    <row r="77" spans="1:13" s="1" customFormat="1" ht="30">
      <c r="A77" s="110"/>
      <c r="B77" s="105"/>
      <c r="C77" s="106" t="s">
        <v>65</v>
      </c>
      <c r="D77" s="107">
        <v>2000</v>
      </c>
      <c r="E77" s="107"/>
      <c r="F77" s="107"/>
      <c r="G77" s="107"/>
      <c r="H77" s="107"/>
      <c r="I77" s="107"/>
    </row>
    <row r="78" spans="1:13" s="1" customFormat="1">
      <c r="A78" s="110"/>
      <c r="B78" s="105"/>
      <c r="C78" s="106" t="s">
        <v>49</v>
      </c>
      <c r="D78" s="107">
        <v>12244.9</v>
      </c>
      <c r="E78" s="107"/>
      <c r="F78" s="107"/>
      <c r="G78" s="107"/>
      <c r="H78" s="107"/>
      <c r="I78" s="107"/>
      <c r="J78" s="1" t="s">
        <v>209</v>
      </c>
    </row>
    <row r="79" spans="1:13" s="1" customFormat="1" ht="30">
      <c r="A79" s="110"/>
      <c r="B79" s="105"/>
      <c r="C79" s="106" t="s">
        <v>50</v>
      </c>
      <c r="D79" s="107">
        <v>75640</v>
      </c>
      <c r="E79" s="107">
        <v>128281</v>
      </c>
      <c r="F79" s="107"/>
      <c r="G79" s="107"/>
      <c r="H79" s="107"/>
      <c r="I79" s="107"/>
      <c r="M79" s="1" t="s">
        <v>356</v>
      </c>
    </row>
    <row r="80" spans="1:13" s="1" customFormat="1">
      <c r="A80" s="112"/>
      <c r="B80" s="105"/>
      <c r="C80" s="106" t="s">
        <v>51</v>
      </c>
      <c r="D80" s="107">
        <f>10086+10216</f>
        <v>20302</v>
      </c>
      <c r="E80" s="107">
        <f>30678</f>
        <v>30678</v>
      </c>
      <c r="F80" s="107"/>
      <c r="G80" s="107"/>
      <c r="H80" s="107"/>
      <c r="I80" s="107"/>
    </row>
    <row r="81" spans="1:9" s="1" customFormat="1">
      <c r="A81" s="108" t="s">
        <v>254</v>
      </c>
      <c r="B81" s="105" t="s">
        <v>121</v>
      </c>
      <c r="C81" s="114" t="s">
        <v>48</v>
      </c>
      <c r="D81" s="107">
        <f>D82+D83+D84+D85</f>
        <v>36978.800000000003</v>
      </c>
      <c r="E81" s="107">
        <f t="shared" ref="E81:I81" si="3">E82+E83+E84+E85</f>
        <v>36978.800000000003</v>
      </c>
      <c r="F81" s="107">
        <f t="shared" si="3"/>
        <v>0</v>
      </c>
      <c r="G81" s="107">
        <f t="shared" si="3"/>
        <v>0</v>
      </c>
      <c r="H81" s="107">
        <f t="shared" si="3"/>
        <v>0</v>
      </c>
      <c r="I81" s="107">
        <f t="shared" si="3"/>
        <v>0</v>
      </c>
    </row>
    <row r="82" spans="1:9" s="1" customFormat="1" ht="30">
      <c r="A82" s="110"/>
      <c r="B82" s="105"/>
      <c r="C82" s="106" t="s">
        <v>65</v>
      </c>
      <c r="D82" s="107">
        <f>2193+197.8+101.9+160.5+27879.2+5+94.7+6346.7</f>
        <v>36978.800000000003</v>
      </c>
      <c r="E82" s="107">
        <f>2193+197.8+101.9+160.5+27879.2+5+94.7+6346.7</f>
        <v>36978.800000000003</v>
      </c>
      <c r="F82" s="107"/>
      <c r="G82" s="107"/>
      <c r="H82" s="107"/>
      <c r="I82" s="107"/>
    </row>
    <row r="83" spans="1:9" s="1" customFormat="1">
      <c r="A83" s="110"/>
      <c r="B83" s="105"/>
      <c r="C83" s="106" t="s">
        <v>49</v>
      </c>
      <c r="D83" s="107"/>
      <c r="E83" s="107"/>
      <c r="F83" s="107"/>
      <c r="G83" s="107"/>
      <c r="H83" s="107"/>
      <c r="I83" s="107"/>
    </row>
    <row r="84" spans="1:9" s="1" customFormat="1" ht="30">
      <c r="A84" s="110"/>
      <c r="B84" s="105"/>
      <c r="C84" s="106" t="s">
        <v>50</v>
      </c>
      <c r="D84" s="107"/>
      <c r="E84" s="107"/>
      <c r="F84" s="107"/>
      <c r="G84" s="107"/>
      <c r="H84" s="107"/>
      <c r="I84" s="107"/>
    </row>
    <row r="85" spans="1:9" s="1" customFormat="1">
      <c r="A85" s="112"/>
      <c r="B85" s="105"/>
      <c r="C85" s="106" t="s">
        <v>51</v>
      </c>
      <c r="D85" s="107"/>
      <c r="E85" s="107"/>
      <c r="F85" s="107"/>
      <c r="G85" s="107"/>
      <c r="H85" s="107"/>
      <c r="I85" s="107"/>
    </row>
    <row r="86" spans="1:9" s="1" customFormat="1">
      <c r="A86" s="108" t="s">
        <v>255</v>
      </c>
      <c r="B86" s="105" t="s">
        <v>210</v>
      </c>
      <c r="C86" s="114" t="s">
        <v>48</v>
      </c>
      <c r="D86" s="107">
        <f>D87+D88+D89+D90</f>
        <v>17292.2</v>
      </c>
      <c r="E86" s="107">
        <f t="shared" ref="E86:I86" si="4">E87+E88+E89+E90</f>
        <v>17292.2</v>
      </c>
      <c r="F86" s="107">
        <f t="shared" si="4"/>
        <v>0</v>
      </c>
      <c r="G86" s="107">
        <f t="shared" si="4"/>
        <v>0</v>
      </c>
      <c r="H86" s="107">
        <f t="shared" si="4"/>
        <v>0</v>
      </c>
      <c r="I86" s="107">
        <f t="shared" si="4"/>
        <v>0</v>
      </c>
    </row>
    <row r="87" spans="1:9" s="1" customFormat="1" ht="30">
      <c r="A87" s="110"/>
      <c r="B87" s="105"/>
      <c r="C87" s="106" t="s">
        <v>65</v>
      </c>
      <c r="D87" s="107">
        <f>2280.7+77.4+18.7+25+14522.5+5+362.9</f>
        <v>17292.2</v>
      </c>
      <c r="E87" s="107">
        <f>2280.7+77.4+18.7+25+14522.5+5+362.9</f>
        <v>17292.2</v>
      </c>
      <c r="F87" s="107"/>
      <c r="G87" s="107"/>
      <c r="H87" s="107"/>
      <c r="I87" s="107"/>
    </row>
    <row r="88" spans="1:9" s="1" customFormat="1">
      <c r="A88" s="110"/>
      <c r="B88" s="105"/>
      <c r="C88" s="106" t="s">
        <v>49</v>
      </c>
      <c r="D88" s="107"/>
      <c r="E88" s="107"/>
      <c r="F88" s="107"/>
      <c r="G88" s="107"/>
      <c r="H88" s="107"/>
      <c r="I88" s="107"/>
    </row>
    <row r="89" spans="1:9" s="1" customFormat="1" ht="30">
      <c r="A89" s="110"/>
      <c r="B89" s="105"/>
      <c r="C89" s="106" t="s">
        <v>50</v>
      </c>
      <c r="D89" s="107"/>
      <c r="E89" s="107"/>
      <c r="F89" s="107"/>
      <c r="G89" s="107"/>
      <c r="H89" s="107"/>
      <c r="I89" s="107"/>
    </row>
    <row r="90" spans="1:9" s="1" customFormat="1">
      <c r="A90" s="112"/>
      <c r="B90" s="105"/>
      <c r="C90" s="106" t="s">
        <v>51</v>
      </c>
      <c r="D90" s="107"/>
      <c r="E90" s="107"/>
      <c r="F90" s="107"/>
      <c r="G90" s="107"/>
      <c r="H90" s="107"/>
      <c r="I90" s="107"/>
    </row>
    <row r="91" spans="1:9" s="1" customFormat="1">
      <c r="A91" s="108" t="s">
        <v>256</v>
      </c>
      <c r="B91" s="105" t="s">
        <v>211</v>
      </c>
      <c r="C91" s="114" t="s">
        <v>48</v>
      </c>
      <c r="D91" s="107">
        <f>D92+D93+D94+D95</f>
        <v>9688.7999999999993</v>
      </c>
      <c r="E91" s="107">
        <f t="shared" ref="E91:I91" si="5">E92+E93+E94+E95</f>
        <v>9688.7999999999993</v>
      </c>
      <c r="F91" s="107">
        <f t="shared" si="5"/>
        <v>0</v>
      </c>
      <c r="G91" s="107">
        <f t="shared" si="5"/>
        <v>0</v>
      </c>
      <c r="H91" s="107">
        <f t="shared" si="5"/>
        <v>0</v>
      </c>
      <c r="I91" s="107">
        <f t="shared" si="5"/>
        <v>0</v>
      </c>
    </row>
    <row r="92" spans="1:9" s="1" customFormat="1" ht="30">
      <c r="A92" s="110"/>
      <c r="B92" s="105"/>
      <c r="C92" s="106" t="s">
        <v>65</v>
      </c>
      <c r="D92" s="107">
        <f>1132.8+37.6+344.1+314+5+7855.3</f>
        <v>9688.7999999999993</v>
      </c>
      <c r="E92" s="107">
        <f>1132.8+37.6+344.1+314+5+7855.3</f>
        <v>9688.7999999999993</v>
      </c>
      <c r="F92" s="107"/>
      <c r="G92" s="107"/>
      <c r="H92" s="107"/>
      <c r="I92" s="107"/>
    </row>
    <row r="93" spans="1:9" s="1" customFormat="1">
      <c r="A93" s="110"/>
      <c r="B93" s="105"/>
      <c r="C93" s="106" t="s">
        <v>49</v>
      </c>
      <c r="D93" s="107"/>
      <c r="E93" s="107"/>
      <c r="F93" s="107"/>
      <c r="G93" s="107"/>
      <c r="H93" s="107"/>
      <c r="I93" s="107"/>
    </row>
    <row r="94" spans="1:9" s="1" customFormat="1" ht="30">
      <c r="A94" s="110"/>
      <c r="B94" s="105"/>
      <c r="C94" s="106" t="s">
        <v>50</v>
      </c>
      <c r="D94" s="107"/>
      <c r="E94" s="107"/>
      <c r="F94" s="107"/>
      <c r="G94" s="107"/>
      <c r="H94" s="107"/>
      <c r="I94" s="107"/>
    </row>
    <row r="95" spans="1:9" s="1" customFormat="1">
      <c r="A95" s="112"/>
      <c r="B95" s="105"/>
      <c r="C95" s="106" t="s">
        <v>51</v>
      </c>
      <c r="D95" s="107"/>
      <c r="E95" s="107"/>
      <c r="F95" s="107"/>
      <c r="G95" s="107"/>
      <c r="H95" s="107"/>
      <c r="I95" s="107"/>
    </row>
    <row r="96" spans="1:9" s="1" customFormat="1">
      <c r="A96" s="108"/>
      <c r="B96" s="105" t="s">
        <v>244</v>
      </c>
      <c r="C96" s="114" t="s">
        <v>48</v>
      </c>
      <c r="D96" s="107"/>
      <c r="E96" s="107"/>
      <c r="F96" s="107"/>
      <c r="G96" s="107"/>
      <c r="H96" s="107"/>
      <c r="I96" s="107"/>
    </row>
    <row r="97" spans="1:9" s="1" customFormat="1" ht="30">
      <c r="A97" s="110"/>
      <c r="B97" s="105"/>
      <c r="C97" s="106" t="s">
        <v>65</v>
      </c>
      <c r="D97" s="107"/>
      <c r="E97" s="107"/>
      <c r="F97" s="107"/>
      <c r="G97" s="107"/>
      <c r="H97" s="107"/>
      <c r="I97" s="107"/>
    </row>
    <row r="98" spans="1:9" s="1" customFormat="1">
      <c r="A98" s="110"/>
      <c r="B98" s="105"/>
      <c r="C98" s="106" t="s">
        <v>49</v>
      </c>
      <c r="D98" s="107"/>
      <c r="E98" s="107"/>
      <c r="F98" s="107"/>
      <c r="G98" s="107"/>
      <c r="H98" s="107"/>
      <c r="I98" s="107"/>
    </row>
    <row r="99" spans="1:9" s="1" customFormat="1" ht="30">
      <c r="A99" s="110"/>
      <c r="B99" s="105"/>
      <c r="C99" s="106" t="s">
        <v>50</v>
      </c>
      <c r="D99" s="107"/>
      <c r="E99" s="107"/>
      <c r="F99" s="107"/>
      <c r="G99" s="107"/>
      <c r="H99" s="107"/>
      <c r="I99" s="107"/>
    </row>
    <row r="100" spans="1:9" s="1" customFormat="1">
      <c r="A100" s="112"/>
      <c r="B100" s="105"/>
      <c r="C100" s="106" t="s">
        <v>51</v>
      </c>
      <c r="D100" s="107"/>
      <c r="E100" s="107"/>
      <c r="F100" s="107"/>
      <c r="G100" s="107"/>
      <c r="H100" s="107"/>
      <c r="I100" s="107"/>
    </row>
    <row r="101" spans="1:9" s="1" customFormat="1">
      <c r="A101" s="108" t="s">
        <v>257</v>
      </c>
      <c r="B101" s="105" t="s">
        <v>419</v>
      </c>
      <c r="C101" s="114" t="s">
        <v>48</v>
      </c>
      <c r="D101" s="107"/>
      <c r="E101" s="107"/>
      <c r="F101" s="107"/>
      <c r="G101" s="107"/>
      <c r="H101" s="107"/>
      <c r="I101" s="107"/>
    </row>
    <row r="102" spans="1:9" s="1" customFormat="1" ht="30">
      <c r="A102" s="110"/>
      <c r="B102" s="105"/>
      <c r="C102" s="106" t="s">
        <v>65</v>
      </c>
      <c r="D102" s="107"/>
      <c r="E102" s="107"/>
      <c r="F102" s="107"/>
      <c r="G102" s="107"/>
      <c r="H102" s="107"/>
      <c r="I102" s="107"/>
    </row>
    <row r="103" spans="1:9" s="1" customFormat="1">
      <c r="A103" s="110"/>
      <c r="B103" s="105"/>
      <c r="C103" s="106" t="s">
        <v>49</v>
      </c>
      <c r="D103" s="107"/>
      <c r="E103" s="107"/>
      <c r="F103" s="107"/>
      <c r="G103" s="107"/>
      <c r="H103" s="107"/>
      <c r="I103" s="107"/>
    </row>
    <row r="104" spans="1:9" s="1" customFormat="1" ht="30">
      <c r="A104" s="110"/>
      <c r="B104" s="105"/>
      <c r="C104" s="106" t="s">
        <v>50</v>
      </c>
      <c r="D104" s="107"/>
      <c r="E104" s="107"/>
      <c r="F104" s="107"/>
      <c r="G104" s="107"/>
      <c r="H104" s="107"/>
      <c r="I104" s="107"/>
    </row>
    <row r="105" spans="1:9" s="1" customFormat="1">
      <c r="A105" s="112"/>
      <c r="B105" s="105"/>
      <c r="C105" s="106" t="s">
        <v>51</v>
      </c>
      <c r="D105" s="107"/>
      <c r="E105" s="107"/>
      <c r="F105" s="107"/>
      <c r="G105" s="107"/>
      <c r="H105" s="107"/>
      <c r="I105" s="107"/>
    </row>
    <row r="106" spans="1:9" s="1" customFormat="1">
      <c r="A106" s="108" t="s">
        <v>258</v>
      </c>
      <c r="B106" s="105" t="s">
        <v>242</v>
      </c>
      <c r="C106" s="114" t="s">
        <v>48</v>
      </c>
      <c r="D106" s="107"/>
      <c r="E106" s="107"/>
      <c r="F106" s="107"/>
      <c r="G106" s="107"/>
      <c r="H106" s="107"/>
      <c r="I106" s="107"/>
    </row>
    <row r="107" spans="1:9" s="1" customFormat="1" ht="30">
      <c r="A107" s="110"/>
      <c r="B107" s="105"/>
      <c r="C107" s="106" t="s">
        <v>65</v>
      </c>
      <c r="D107" s="107"/>
      <c r="E107" s="107"/>
      <c r="F107" s="107"/>
      <c r="G107" s="107"/>
      <c r="H107" s="107"/>
      <c r="I107" s="107"/>
    </row>
    <row r="108" spans="1:9" s="1" customFormat="1">
      <c r="A108" s="110"/>
      <c r="B108" s="105"/>
      <c r="C108" s="106" t="s">
        <v>49</v>
      </c>
      <c r="D108" s="107"/>
      <c r="E108" s="107"/>
      <c r="F108" s="107"/>
      <c r="G108" s="107"/>
      <c r="H108" s="107"/>
      <c r="I108" s="107"/>
    </row>
    <row r="109" spans="1:9" s="1" customFormat="1" ht="30">
      <c r="A109" s="110"/>
      <c r="B109" s="105"/>
      <c r="C109" s="106" t="s">
        <v>50</v>
      </c>
      <c r="D109" s="107"/>
      <c r="E109" s="107"/>
      <c r="F109" s="107"/>
      <c r="G109" s="107"/>
      <c r="H109" s="107"/>
      <c r="I109" s="107"/>
    </row>
    <row r="110" spans="1:9" s="1" customFormat="1" ht="18.75" customHeight="1">
      <c r="A110" s="112"/>
      <c r="B110" s="105"/>
      <c r="C110" s="106" t="s">
        <v>51</v>
      </c>
      <c r="D110" s="107"/>
      <c r="E110" s="107"/>
      <c r="F110" s="107"/>
      <c r="G110" s="107"/>
      <c r="H110" s="107"/>
      <c r="I110" s="107"/>
    </row>
    <row r="111" spans="1:9" s="1" customFormat="1" ht="0.75" customHeight="1">
      <c r="C111" s="96"/>
    </row>
    <row r="112" spans="1:9" s="1" customFormat="1" ht="0.75" customHeight="1">
      <c r="C112" s="96"/>
    </row>
    <row r="113" spans="1:9" s="1" customFormat="1">
      <c r="A113" s="115"/>
      <c r="B113" s="105" t="s">
        <v>413</v>
      </c>
      <c r="C113" s="114" t="s">
        <v>48</v>
      </c>
      <c r="D113" s="107"/>
      <c r="E113" s="107"/>
      <c r="F113" s="107"/>
      <c r="G113" s="107"/>
      <c r="H113" s="107"/>
      <c r="I113" s="107"/>
    </row>
    <row r="114" spans="1:9" s="1" customFormat="1" ht="30">
      <c r="A114" s="115"/>
      <c r="B114" s="105"/>
      <c r="C114" s="106" t="s">
        <v>65</v>
      </c>
      <c r="D114" s="107"/>
      <c r="E114" s="107"/>
      <c r="F114" s="107"/>
      <c r="G114" s="107"/>
      <c r="H114" s="107"/>
      <c r="I114" s="107"/>
    </row>
    <row r="115" spans="1:9" s="1" customFormat="1">
      <c r="A115" s="115"/>
      <c r="B115" s="105"/>
      <c r="C115" s="106" t="s">
        <v>49</v>
      </c>
      <c r="D115" s="107"/>
      <c r="E115" s="107"/>
      <c r="F115" s="107"/>
      <c r="G115" s="107"/>
      <c r="H115" s="107"/>
      <c r="I115" s="107"/>
    </row>
    <row r="116" spans="1:9" s="1" customFormat="1" ht="30">
      <c r="A116" s="115"/>
      <c r="B116" s="105"/>
      <c r="C116" s="106" t="s">
        <v>50</v>
      </c>
      <c r="D116" s="107">
        <f>145.1</f>
        <v>145.1</v>
      </c>
      <c r="E116" s="107"/>
      <c r="F116" s="107"/>
      <c r="G116" s="107"/>
      <c r="H116" s="107"/>
      <c r="I116" s="107"/>
    </row>
    <row r="117" spans="1:9" s="1" customFormat="1">
      <c r="A117" s="115"/>
      <c r="B117" s="105"/>
      <c r="C117" s="106" t="s">
        <v>51</v>
      </c>
      <c r="D117" s="107"/>
      <c r="E117" s="107"/>
      <c r="F117" s="107"/>
      <c r="G117" s="107"/>
      <c r="H117" s="107"/>
      <c r="I117" s="107"/>
    </row>
  </sheetData>
  <mergeCells count="50">
    <mergeCell ref="B71:B75"/>
    <mergeCell ref="A96:A100"/>
    <mergeCell ref="B96:B100"/>
    <mergeCell ref="A113:A117"/>
    <mergeCell ref="B113:B117"/>
    <mergeCell ref="B101:B105"/>
    <mergeCell ref="B106:B110"/>
    <mergeCell ref="B76:B80"/>
    <mergeCell ref="B81:B85"/>
    <mergeCell ref="B86:B90"/>
    <mergeCell ref="B91:B95"/>
    <mergeCell ref="A101:A105"/>
    <mergeCell ref="A106:A110"/>
    <mergeCell ref="A81:A85"/>
    <mergeCell ref="A86:A90"/>
    <mergeCell ref="A91:A95"/>
    <mergeCell ref="A21:A25"/>
    <mergeCell ref="A26:A30"/>
    <mergeCell ref="A61:A65"/>
    <mergeCell ref="B61:B65"/>
    <mergeCell ref="A66:A70"/>
    <mergeCell ref="B66:B70"/>
    <mergeCell ref="A56:A60"/>
    <mergeCell ref="B21:B25"/>
    <mergeCell ref="B51:B55"/>
    <mergeCell ref="B31:B35"/>
    <mergeCell ref="B26:B30"/>
    <mergeCell ref="B36:B40"/>
    <mergeCell ref="B41:B45"/>
    <mergeCell ref="B46:B50"/>
    <mergeCell ref="B56:B60"/>
    <mergeCell ref="A31:A35"/>
    <mergeCell ref="A16:A20"/>
    <mergeCell ref="E1:I1"/>
    <mergeCell ref="E2:I2"/>
    <mergeCell ref="E3:I3"/>
    <mergeCell ref="A5:I5"/>
    <mergeCell ref="B11:B15"/>
    <mergeCell ref="A11:A15"/>
    <mergeCell ref="D8:I8"/>
    <mergeCell ref="A8:A9"/>
    <mergeCell ref="B8:B9"/>
    <mergeCell ref="C8:C9"/>
    <mergeCell ref="B16:B20"/>
    <mergeCell ref="A36:A40"/>
    <mergeCell ref="A41:A45"/>
    <mergeCell ref="A46:A50"/>
    <mergeCell ref="A51:A55"/>
    <mergeCell ref="A76:A80"/>
    <mergeCell ref="A71:A75"/>
  </mergeCells>
  <pageMargins left="0.7" right="0.7" top="0.75" bottom="0.75" header="0.3" footer="0.3"/>
  <pageSetup paperSize="9" scale="8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50"/>
  </sheetPr>
  <dimension ref="A1:N80"/>
  <sheetViews>
    <sheetView tabSelected="1" workbookViewId="0">
      <selection sqref="A1:XFD1048576"/>
    </sheetView>
  </sheetViews>
  <sheetFormatPr defaultRowHeight="15"/>
  <cols>
    <col min="1" max="1" width="9.140625" style="86"/>
    <col min="2" max="2" width="50.28515625" style="23" customWidth="1"/>
    <col min="3" max="3" width="39.42578125" style="23" customWidth="1"/>
    <col min="4" max="4" width="11.85546875" style="23" customWidth="1"/>
    <col min="5" max="5" width="11.28515625" style="23" customWidth="1"/>
    <col min="6" max="11" width="9.140625" style="23"/>
    <col min="12" max="12" width="11.42578125" style="23" customWidth="1"/>
    <col min="13" max="13" width="11.140625" style="23" customWidth="1"/>
    <col min="14" max="16384" width="9.140625" style="23"/>
  </cols>
  <sheetData>
    <row r="1" spans="1:13" ht="15" customHeight="1">
      <c r="K1" s="97" t="s">
        <v>39</v>
      </c>
      <c r="L1" s="97"/>
      <c r="M1" s="97"/>
    </row>
    <row r="2" spans="1:13" ht="78.75" customHeight="1">
      <c r="K2" s="5" t="s">
        <v>212</v>
      </c>
      <c r="L2" s="5"/>
      <c r="M2" s="5"/>
    </row>
    <row r="3" spans="1:13" ht="15" customHeight="1">
      <c r="K3" s="97" t="s">
        <v>505</v>
      </c>
      <c r="L3" s="97"/>
      <c r="M3" s="97"/>
    </row>
    <row r="5" spans="1:13" ht="18.75">
      <c r="A5" s="87" t="s">
        <v>213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</row>
    <row r="7" spans="1:13" ht="30" customHeight="1">
      <c r="A7" s="88" t="s">
        <v>0</v>
      </c>
      <c r="B7" s="89" t="s">
        <v>30</v>
      </c>
      <c r="C7" s="44" t="s">
        <v>34</v>
      </c>
      <c r="D7" s="44"/>
      <c r="E7" s="44"/>
      <c r="F7" s="44"/>
      <c r="G7" s="44"/>
      <c r="H7" s="44"/>
      <c r="I7" s="44"/>
      <c r="J7" s="44"/>
      <c r="K7" s="44"/>
      <c r="L7" s="71" t="s">
        <v>36</v>
      </c>
      <c r="M7" s="90"/>
    </row>
    <row r="8" spans="1:13" ht="30" customHeight="1">
      <c r="A8" s="88"/>
      <c r="B8" s="89"/>
      <c r="C8" s="89" t="s">
        <v>31</v>
      </c>
      <c r="D8" s="89" t="s">
        <v>32</v>
      </c>
      <c r="E8" s="89" t="s">
        <v>33</v>
      </c>
      <c r="F8" s="44" t="s">
        <v>35</v>
      </c>
      <c r="G8" s="44"/>
      <c r="H8" s="44"/>
      <c r="I8" s="44"/>
      <c r="J8" s="44"/>
      <c r="K8" s="44"/>
      <c r="L8" s="91" t="s">
        <v>37</v>
      </c>
      <c r="M8" s="91" t="s">
        <v>38</v>
      </c>
    </row>
    <row r="9" spans="1:13">
      <c r="A9" s="88"/>
      <c r="B9" s="89"/>
      <c r="C9" s="89"/>
      <c r="D9" s="89"/>
      <c r="E9" s="89"/>
      <c r="F9" s="92" t="s">
        <v>58</v>
      </c>
      <c r="G9" s="92" t="s">
        <v>59</v>
      </c>
      <c r="H9" s="92" t="s">
        <v>60</v>
      </c>
      <c r="I9" s="92" t="s">
        <v>61</v>
      </c>
      <c r="J9" s="92" t="s">
        <v>62</v>
      </c>
      <c r="K9" s="92" t="s">
        <v>63</v>
      </c>
      <c r="L9" s="93"/>
      <c r="M9" s="93"/>
    </row>
    <row r="10" spans="1:13">
      <c r="A10" s="51" t="s">
        <v>8</v>
      </c>
      <c r="B10" s="53">
        <v>2</v>
      </c>
      <c r="C10" s="53">
        <v>3</v>
      </c>
      <c r="D10" s="53">
        <v>4</v>
      </c>
      <c r="E10" s="53">
        <v>5</v>
      </c>
      <c r="F10" s="92">
        <v>6</v>
      </c>
      <c r="G10" s="92">
        <v>7</v>
      </c>
      <c r="H10" s="92">
        <v>8</v>
      </c>
      <c r="I10" s="92">
        <v>9</v>
      </c>
      <c r="J10" s="92">
        <v>10</v>
      </c>
      <c r="K10" s="92">
        <v>11</v>
      </c>
      <c r="L10" s="92">
        <v>12</v>
      </c>
      <c r="M10" s="92">
        <v>13</v>
      </c>
    </row>
    <row r="11" spans="1:13">
      <c r="A11" s="51"/>
      <c r="B11" s="44" t="s">
        <v>236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</row>
    <row r="12" spans="1:13">
      <c r="A12" s="116" t="s">
        <v>238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</row>
    <row r="13" spans="1:13">
      <c r="A13" s="117" t="s">
        <v>27</v>
      </c>
      <c r="B13" s="118" t="s">
        <v>237</v>
      </c>
      <c r="C13" s="118" t="s">
        <v>85</v>
      </c>
      <c r="D13" s="118"/>
      <c r="E13" s="118"/>
      <c r="F13" s="118"/>
      <c r="G13" s="118"/>
      <c r="H13" s="118"/>
      <c r="I13" s="118"/>
      <c r="J13" s="118"/>
      <c r="K13" s="118"/>
      <c r="L13" s="118"/>
      <c r="M13" s="119"/>
    </row>
    <row r="14" spans="1:13">
      <c r="A14" s="117"/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9"/>
    </row>
    <row r="15" spans="1:13">
      <c r="A15" s="117"/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9"/>
    </row>
    <row r="16" spans="1:13">
      <c r="A16" s="117"/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9"/>
    </row>
    <row r="17" spans="1:13">
      <c r="A17" s="117"/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9"/>
    </row>
    <row r="18" spans="1:13">
      <c r="A18" s="117"/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9"/>
    </row>
    <row r="19" spans="1:13">
      <c r="A19" s="117"/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9"/>
    </row>
    <row r="20" spans="1:13">
      <c r="A20" s="117"/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9"/>
    </row>
    <row r="21" spans="1:13">
      <c r="A21" s="117"/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9"/>
    </row>
    <row r="22" spans="1:13">
      <c r="A22" s="117"/>
      <c r="B22" s="118"/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9"/>
    </row>
    <row r="23" spans="1:13">
      <c r="A23" s="117"/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9"/>
    </row>
    <row r="24" spans="1:13">
      <c r="A24" s="117"/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9"/>
    </row>
    <row r="25" spans="1:13">
      <c r="A25" s="117"/>
      <c r="B25" s="118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9"/>
    </row>
    <row r="26" spans="1:13">
      <c r="A26" s="117"/>
      <c r="B26" s="118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9"/>
    </row>
    <row r="27" spans="1:13">
      <c r="A27" s="117"/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9"/>
    </row>
    <row r="28" spans="1:13">
      <c r="A28" s="117"/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9"/>
    </row>
    <row r="29" spans="1:13">
      <c r="A29" s="117"/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9"/>
    </row>
    <row r="30" spans="1:13">
      <c r="A30" s="117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9"/>
    </row>
    <row r="31" spans="1:13">
      <c r="A31" s="117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9"/>
    </row>
    <row r="32" spans="1:13">
      <c r="A32" s="117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9"/>
    </row>
    <row r="33" spans="1:14">
      <c r="A33" s="117"/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9"/>
    </row>
    <row r="34" spans="1:14">
      <c r="A34" s="117"/>
      <c r="B34" s="118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9"/>
    </row>
    <row r="35" spans="1:14">
      <c r="A35" s="120" t="s">
        <v>83</v>
      </c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2"/>
    </row>
    <row r="36" spans="1:14" s="124" customFormat="1" ht="31.5">
      <c r="A36" s="49" t="s">
        <v>8</v>
      </c>
      <c r="B36" s="123" t="s">
        <v>84</v>
      </c>
      <c r="C36" s="40" t="s">
        <v>85</v>
      </c>
      <c r="D36" s="40" t="s">
        <v>72</v>
      </c>
      <c r="E36" s="40">
        <v>460</v>
      </c>
      <c r="F36" s="40">
        <v>461</v>
      </c>
      <c r="G36" s="40">
        <v>461</v>
      </c>
      <c r="H36" s="40">
        <v>461</v>
      </c>
      <c r="I36" s="40">
        <v>461</v>
      </c>
      <c r="J36" s="40">
        <f>577+125</f>
        <v>702</v>
      </c>
      <c r="K36" s="40">
        <v>702</v>
      </c>
      <c r="L36" s="37"/>
      <c r="M36" s="35"/>
    </row>
    <row r="37" spans="1:14" ht="63">
      <c r="A37" s="49"/>
      <c r="B37" s="125" t="s">
        <v>86</v>
      </c>
      <c r="C37" s="40" t="s">
        <v>85</v>
      </c>
      <c r="D37" s="40" t="s">
        <v>72</v>
      </c>
      <c r="E37" s="40" t="s">
        <v>93</v>
      </c>
      <c r="F37" s="40">
        <v>1789</v>
      </c>
      <c r="G37" s="40">
        <v>1790</v>
      </c>
      <c r="H37" s="40">
        <v>1790</v>
      </c>
      <c r="I37" s="40">
        <v>1790</v>
      </c>
      <c r="J37" s="40">
        <v>1790</v>
      </c>
      <c r="K37" s="40">
        <v>1790</v>
      </c>
      <c r="L37" s="37"/>
      <c r="M37" s="35"/>
    </row>
    <row r="38" spans="1:14" ht="31.5">
      <c r="B38" s="126" t="s">
        <v>87</v>
      </c>
      <c r="C38" s="40" t="s">
        <v>85</v>
      </c>
      <c r="D38" s="40" t="s">
        <v>72</v>
      </c>
      <c r="E38" s="40">
        <v>10</v>
      </c>
      <c r="F38" s="40">
        <v>12</v>
      </c>
      <c r="G38" s="40">
        <v>12</v>
      </c>
      <c r="H38" s="40">
        <v>12</v>
      </c>
      <c r="I38" s="40">
        <v>12</v>
      </c>
      <c r="J38" s="40">
        <v>12</v>
      </c>
      <c r="K38" s="40">
        <v>12</v>
      </c>
      <c r="L38" s="36"/>
      <c r="M38" s="39"/>
    </row>
    <row r="39" spans="1:14" ht="31.5">
      <c r="B39" s="126" t="s">
        <v>88</v>
      </c>
      <c r="C39" s="40" t="s">
        <v>85</v>
      </c>
      <c r="D39" s="40" t="s">
        <v>72</v>
      </c>
      <c r="E39" s="40">
        <v>350</v>
      </c>
      <c r="F39" s="40">
        <v>450</v>
      </c>
      <c r="G39" s="40">
        <v>450</v>
      </c>
      <c r="H39" s="40">
        <v>450</v>
      </c>
      <c r="I39" s="40">
        <v>450</v>
      </c>
      <c r="J39" s="40">
        <v>450</v>
      </c>
      <c r="K39" s="40">
        <v>450</v>
      </c>
      <c r="L39" s="40"/>
      <c r="M39" s="39"/>
    </row>
    <row r="40" spans="1:14" ht="15.75">
      <c r="B40" s="127" t="s">
        <v>89</v>
      </c>
      <c r="C40" s="40" t="s">
        <v>85</v>
      </c>
      <c r="D40" s="40" t="s">
        <v>72</v>
      </c>
      <c r="E40" s="40">
        <v>120</v>
      </c>
      <c r="F40" s="40">
        <v>120</v>
      </c>
      <c r="G40" s="40">
        <v>120</v>
      </c>
      <c r="H40" s="40">
        <v>120</v>
      </c>
      <c r="I40" s="40">
        <v>120</v>
      </c>
      <c r="J40" s="40">
        <v>120</v>
      </c>
      <c r="K40" s="40">
        <v>117</v>
      </c>
      <c r="L40" s="40"/>
      <c r="M40" s="39"/>
    </row>
    <row r="41" spans="1:14" ht="47.25">
      <c r="B41" s="128" t="s">
        <v>90</v>
      </c>
      <c r="C41" s="129" t="s">
        <v>85</v>
      </c>
      <c r="D41" s="129" t="s">
        <v>72</v>
      </c>
      <c r="E41" s="129">
        <v>1319</v>
      </c>
      <c r="F41" s="129">
        <v>1319</v>
      </c>
      <c r="G41" s="129">
        <v>1319</v>
      </c>
      <c r="H41" s="129">
        <v>1319</v>
      </c>
      <c r="I41" s="129">
        <v>1319</v>
      </c>
      <c r="J41" s="129">
        <v>1319</v>
      </c>
      <c r="K41" s="129">
        <v>1319</v>
      </c>
      <c r="L41" s="129"/>
      <c r="M41" s="130"/>
    </row>
    <row r="42" spans="1:14" ht="15.75" customHeight="1">
      <c r="A42" s="131" t="s">
        <v>91</v>
      </c>
      <c r="B42" s="131"/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39"/>
    </row>
    <row r="43" spans="1:14" ht="31.5">
      <c r="B43" s="127" t="s">
        <v>92</v>
      </c>
      <c r="C43" s="40" t="s">
        <v>85</v>
      </c>
      <c r="D43" s="40" t="s">
        <v>72</v>
      </c>
      <c r="E43" s="40">
        <v>328</v>
      </c>
      <c r="F43" s="40">
        <v>328</v>
      </c>
      <c r="G43" s="40">
        <v>328</v>
      </c>
      <c r="H43" s="40">
        <v>328</v>
      </c>
      <c r="I43" s="40">
        <v>328</v>
      </c>
      <c r="J43" s="40">
        <v>328</v>
      </c>
      <c r="K43" s="40">
        <v>328</v>
      </c>
      <c r="L43" s="37"/>
      <c r="M43" s="39"/>
    </row>
    <row r="44" spans="1:14" ht="47.25">
      <c r="B44" s="127" t="s">
        <v>90</v>
      </c>
      <c r="C44" s="40" t="s">
        <v>85</v>
      </c>
      <c r="D44" s="40" t="s">
        <v>72</v>
      </c>
      <c r="E44" s="40">
        <v>1235</v>
      </c>
      <c r="F44" s="40">
        <v>1235</v>
      </c>
      <c r="G44" s="40">
        <v>1235</v>
      </c>
      <c r="H44" s="40">
        <v>1235</v>
      </c>
      <c r="I44" s="40">
        <v>1235</v>
      </c>
      <c r="J44" s="40">
        <v>1235</v>
      </c>
      <c r="K44" s="40">
        <v>1235</v>
      </c>
      <c r="L44" s="36"/>
      <c r="M44" s="39"/>
    </row>
    <row r="45" spans="1:14" ht="15" customHeight="1">
      <c r="A45" s="71" t="s">
        <v>158</v>
      </c>
      <c r="B45" s="132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90"/>
      <c r="N45" s="23" t="s">
        <v>157</v>
      </c>
    </row>
    <row r="46" spans="1:14" ht="16.5" customHeight="1">
      <c r="A46" s="133" t="s">
        <v>113</v>
      </c>
      <c r="B46" s="133"/>
      <c r="C46" s="133"/>
      <c r="D46" s="133"/>
      <c r="E46" s="133"/>
      <c r="F46" s="133"/>
      <c r="G46" s="133"/>
      <c r="H46" s="133"/>
      <c r="I46" s="133"/>
      <c r="J46" s="133"/>
      <c r="K46" s="133"/>
      <c r="L46" s="133"/>
      <c r="M46" s="133"/>
    </row>
    <row r="47" spans="1:14" s="124" customFormat="1" ht="105.75" customHeight="1">
      <c r="A47" s="49" t="s">
        <v>27</v>
      </c>
      <c r="B47" s="34" t="s">
        <v>222</v>
      </c>
      <c r="C47" s="35" t="s">
        <v>159</v>
      </c>
      <c r="D47" s="33" t="s">
        <v>160</v>
      </c>
      <c r="E47" s="33">
        <v>2</v>
      </c>
      <c r="F47" s="33">
        <v>2</v>
      </c>
      <c r="G47" s="33">
        <v>2</v>
      </c>
      <c r="H47" s="33"/>
      <c r="I47" s="33"/>
      <c r="J47" s="33"/>
      <c r="K47" s="33"/>
      <c r="L47" s="33"/>
      <c r="M47" s="35" t="s">
        <v>161</v>
      </c>
    </row>
    <row r="48" spans="1:14" s="124" customFormat="1" ht="47.25" customHeight="1">
      <c r="A48" s="49" t="s">
        <v>71</v>
      </c>
      <c r="B48" s="35" t="s">
        <v>115</v>
      </c>
      <c r="C48" s="35" t="s">
        <v>116</v>
      </c>
      <c r="D48" s="33" t="s">
        <v>160</v>
      </c>
      <c r="E48" s="33">
        <v>1</v>
      </c>
      <c r="F48" s="33"/>
      <c r="G48" s="33"/>
      <c r="H48" s="33"/>
      <c r="I48" s="33"/>
      <c r="J48" s="33"/>
      <c r="K48" s="33"/>
      <c r="L48" s="33"/>
      <c r="M48" s="35"/>
    </row>
    <row r="49" spans="1:13" s="124" customFormat="1" ht="61.5" customHeight="1">
      <c r="A49" s="49" t="s">
        <v>162</v>
      </c>
      <c r="B49" s="35" t="s">
        <v>119</v>
      </c>
      <c r="C49" s="35" t="s">
        <v>120</v>
      </c>
      <c r="D49" s="33" t="s">
        <v>163</v>
      </c>
      <c r="E49" s="33">
        <v>1</v>
      </c>
      <c r="F49" s="33">
        <v>1</v>
      </c>
      <c r="G49" s="33"/>
      <c r="H49" s="33"/>
      <c r="I49" s="33"/>
      <c r="J49" s="33"/>
      <c r="K49" s="33"/>
      <c r="L49" s="35" t="s">
        <v>161</v>
      </c>
      <c r="M49" s="35"/>
    </row>
    <row r="50" spans="1:13" ht="15.75" customHeight="1">
      <c r="A50" s="71" t="s">
        <v>223</v>
      </c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90"/>
    </row>
    <row r="51" spans="1:13">
      <c r="A51" s="67" t="s">
        <v>129</v>
      </c>
      <c r="B51" s="134"/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5"/>
    </row>
    <row r="52" spans="1:13" ht="45">
      <c r="A52" s="49" t="s">
        <v>126</v>
      </c>
      <c r="B52" s="35" t="s">
        <v>164</v>
      </c>
      <c r="C52" s="35" t="s">
        <v>165</v>
      </c>
      <c r="D52" s="33" t="s">
        <v>160</v>
      </c>
      <c r="E52" s="39">
        <v>1</v>
      </c>
      <c r="F52" s="39">
        <v>1</v>
      </c>
      <c r="G52" s="39">
        <v>1</v>
      </c>
      <c r="H52" s="39"/>
      <c r="I52" s="39"/>
      <c r="J52" s="39"/>
      <c r="K52" s="39"/>
      <c r="L52" s="39"/>
      <c r="M52" s="35" t="s">
        <v>161</v>
      </c>
    </row>
    <row r="53" spans="1:13" ht="16.5" customHeight="1">
      <c r="A53" s="71" t="s">
        <v>224</v>
      </c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90"/>
    </row>
    <row r="54" spans="1:13">
      <c r="A54" s="67" t="s">
        <v>166</v>
      </c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5"/>
    </row>
    <row r="55" spans="1:13" ht="45">
      <c r="A55" s="49" t="s">
        <v>126</v>
      </c>
      <c r="B55" s="136" t="s">
        <v>143</v>
      </c>
      <c r="C55" s="136" t="s">
        <v>167</v>
      </c>
      <c r="D55" s="33" t="s">
        <v>160</v>
      </c>
      <c r="E55" s="39">
        <v>1</v>
      </c>
      <c r="F55" s="39">
        <v>1</v>
      </c>
      <c r="G55" s="39"/>
      <c r="H55" s="39"/>
      <c r="I55" s="39"/>
      <c r="J55" s="39"/>
      <c r="K55" s="39"/>
      <c r="L55" s="39"/>
      <c r="M55" s="35" t="s">
        <v>161</v>
      </c>
    </row>
    <row r="56" spans="1:13" ht="45">
      <c r="A56" s="49" t="s">
        <v>132</v>
      </c>
      <c r="B56" s="136" t="s">
        <v>147</v>
      </c>
      <c r="C56" s="136" t="s">
        <v>168</v>
      </c>
      <c r="D56" s="33" t="s">
        <v>169</v>
      </c>
      <c r="E56" s="39">
        <v>1</v>
      </c>
      <c r="F56" s="39">
        <v>1</v>
      </c>
      <c r="G56" s="39"/>
      <c r="H56" s="39"/>
      <c r="I56" s="39"/>
      <c r="J56" s="39"/>
      <c r="K56" s="39"/>
      <c r="L56" s="39"/>
      <c r="M56" s="35" t="s">
        <v>161</v>
      </c>
    </row>
    <row r="57" spans="1:13">
      <c r="A57" s="137" t="s">
        <v>170</v>
      </c>
      <c r="B57" s="131"/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</row>
    <row r="58" spans="1:13">
      <c r="A58" s="138" t="s">
        <v>123</v>
      </c>
      <c r="B58" s="139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</row>
    <row r="59" spans="1:13" ht="45">
      <c r="A59" s="49" t="s">
        <v>171</v>
      </c>
      <c r="B59" s="35" t="s">
        <v>172</v>
      </c>
      <c r="C59" s="19" t="s">
        <v>173</v>
      </c>
      <c r="D59" s="39" t="s">
        <v>160</v>
      </c>
      <c r="E59" s="39">
        <v>884</v>
      </c>
      <c r="F59" s="39">
        <v>890</v>
      </c>
      <c r="G59" s="39">
        <v>903</v>
      </c>
      <c r="H59" s="39">
        <v>916</v>
      </c>
      <c r="I59" s="39">
        <v>930</v>
      </c>
      <c r="J59" s="39">
        <v>944</v>
      </c>
      <c r="K59" s="39">
        <v>958</v>
      </c>
      <c r="L59" s="39"/>
      <c r="M59" s="39"/>
    </row>
    <row r="60" spans="1:13" ht="30">
      <c r="A60" s="49" t="s">
        <v>174</v>
      </c>
      <c r="B60" s="35" t="s">
        <v>175</v>
      </c>
      <c r="C60" s="33" t="s">
        <v>176</v>
      </c>
      <c r="D60" s="39"/>
      <c r="F60" s="39"/>
      <c r="G60" s="39"/>
      <c r="H60" s="39"/>
      <c r="I60" s="39"/>
      <c r="J60" s="39"/>
      <c r="K60" s="39"/>
      <c r="L60" s="39"/>
      <c r="M60" s="39"/>
    </row>
    <row r="61" spans="1:13" ht="48.75" customHeight="1">
      <c r="A61" s="49" t="s">
        <v>177</v>
      </c>
      <c r="B61" s="35" t="s">
        <v>178</v>
      </c>
      <c r="C61" s="33" t="s">
        <v>176</v>
      </c>
      <c r="D61" s="39"/>
      <c r="E61" s="39"/>
      <c r="F61" s="66"/>
      <c r="G61" s="39"/>
      <c r="H61" s="39"/>
      <c r="I61" s="39"/>
      <c r="J61" s="39"/>
      <c r="K61" s="39"/>
      <c r="L61" s="39"/>
      <c r="M61" s="39"/>
    </row>
    <row r="62" spans="1:13" ht="30">
      <c r="A62" s="49" t="s">
        <v>179</v>
      </c>
      <c r="B62" s="35" t="s">
        <v>180</v>
      </c>
      <c r="C62" s="33" t="s">
        <v>176</v>
      </c>
      <c r="D62" s="39"/>
      <c r="E62" s="39"/>
      <c r="F62" s="39"/>
      <c r="G62" s="39"/>
      <c r="H62" s="39"/>
      <c r="I62" s="39"/>
      <c r="J62" s="39"/>
      <c r="K62" s="39"/>
      <c r="L62" s="39"/>
      <c r="M62" s="39"/>
    </row>
    <row r="63" spans="1:13" ht="30">
      <c r="A63" s="49" t="s">
        <v>181</v>
      </c>
      <c r="B63" s="35" t="s">
        <v>182</v>
      </c>
      <c r="C63" s="33" t="s">
        <v>176</v>
      </c>
      <c r="D63" s="39"/>
      <c r="E63" s="39"/>
      <c r="F63" s="39"/>
      <c r="G63" s="39"/>
      <c r="H63" s="39"/>
      <c r="I63" s="39"/>
      <c r="J63" s="39"/>
      <c r="K63" s="39"/>
      <c r="L63" s="39"/>
      <c r="M63" s="39"/>
    </row>
    <row r="64" spans="1:13">
      <c r="A64" s="49" t="s">
        <v>183</v>
      </c>
      <c r="B64" s="35" t="s">
        <v>184</v>
      </c>
      <c r="C64" s="33" t="s">
        <v>176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</row>
    <row r="65" spans="1:13">
      <c r="A65" s="137" t="s">
        <v>185</v>
      </c>
      <c r="B65" s="131"/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</row>
    <row r="66" spans="1:13">
      <c r="A66" s="138" t="s">
        <v>138</v>
      </c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</row>
    <row r="67" spans="1:13" ht="30">
      <c r="A67" s="49" t="s">
        <v>186</v>
      </c>
      <c r="B67" s="35" t="s">
        <v>187</v>
      </c>
      <c r="C67" s="35" t="s">
        <v>188</v>
      </c>
      <c r="D67" s="39" t="s">
        <v>163</v>
      </c>
      <c r="E67" s="39">
        <v>6146</v>
      </c>
      <c r="F67" s="39">
        <v>6238</v>
      </c>
      <c r="G67" s="39">
        <v>6332</v>
      </c>
      <c r="H67" s="39">
        <v>6427</v>
      </c>
      <c r="I67" s="39">
        <v>6523</v>
      </c>
      <c r="J67" s="39">
        <v>6621</v>
      </c>
      <c r="K67" s="39">
        <v>6720</v>
      </c>
      <c r="L67" s="39"/>
      <c r="M67" s="39"/>
    </row>
    <row r="68" spans="1:13" ht="30">
      <c r="A68" s="49" t="s">
        <v>189</v>
      </c>
      <c r="B68" s="35" t="s">
        <v>190</v>
      </c>
      <c r="C68" s="33" t="s">
        <v>176</v>
      </c>
      <c r="D68" s="39"/>
      <c r="E68" s="39"/>
      <c r="F68" s="39"/>
      <c r="G68" s="39"/>
      <c r="H68" s="39"/>
      <c r="I68" s="39"/>
      <c r="J68" s="39"/>
      <c r="K68" s="39"/>
      <c r="L68" s="39"/>
      <c r="M68" s="39"/>
    </row>
    <row r="69" spans="1:13" ht="30">
      <c r="A69" s="49" t="s">
        <v>191</v>
      </c>
      <c r="B69" s="35" t="s">
        <v>192</v>
      </c>
      <c r="C69" s="33" t="s">
        <v>176</v>
      </c>
      <c r="D69" s="39"/>
      <c r="E69" s="39"/>
      <c r="F69" s="66"/>
      <c r="G69" s="39"/>
      <c r="H69" s="39"/>
      <c r="I69" s="39"/>
      <c r="J69" s="39"/>
      <c r="K69" s="39"/>
      <c r="L69" s="39"/>
      <c r="M69" s="39"/>
    </row>
    <row r="70" spans="1:13" ht="30">
      <c r="A70" s="49" t="s">
        <v>193</v>
      </c>
      <c r="B70" s="35" t="s">
        <v>180</v>
      </c>
      <c r="C70" s="33" t="s">
        <v>176</v>
      </c>
      <c r="D70" s="39"/>
      <c r="E70" s="39"/>
      <c r="F70" s="39"/>
      <c r="G70" s="39"/>
      <c r="H70" s="39"/>
      <c r="I70" s="39"/>
      <c r="J70" s="39"/>
      <c r="K70" s="39"/>
      <c r="L70" s="39"/>
      <c r="M70" s="39"/>
    </row>
    <row r="71" spans="1:13" ht="30">
      <c r="A71" s="49" t="s">
        <v>194</v>
      </c>
      <c r="B71" s="35" t="s">
        <v>182</v>
      </c>
      <c r="C71" s="33" t="s">
        <v>176</v>
      </c>
      <c r="D71" s="39"/>
      <c r="E71" s="39"/>
      <c r="F71" s="39"/>
      <c r="G71" s="39"/>
      <c r="H71" s="39"/>
      <c r="I71" s="39"/>
      <c r="J71" s="39"/>
      <c r="K71" s="39"/>
      <c r="L71" s="39"/>
      <c r="M71" s="39"/>
    </row>
    <row r="72" spans="1:13" ht="30">
      <c r="A72" s="49" t="s">
        <v>195</v>
      </c>
      <c r="B72" s="35" t="s">
        <v>196</v>
      </c>
      <c r="C72" s="33" t="s">
        <v>176</v>
      </c>
      <c r="D72" s="39"/>
      <c r="E72" s="39"/>
      <c r="F72" s="39"/>
      <c r="G72" s="39"/>
      <c r="H72" s="39"/>
      <c r="I72" s="39"/>
      <c r="J72" s="39"/>
      <c r="K72" s="39"/>
      <c r="L72" s="39"/>
      <c r="M72" s="39"/>
    </row>
    <row r="73" spans="1:13">
      <c r="A73" s="137" t="s">
        <v>197</v>
      </c>
      <c r="B73" s="131"/>
      <c r="C73" s="131"/>
      <c r="D73" s="131"/>
      <c r="E73" s="131"/>
      <c r="F73" s="131"/>
      <c r="G73" s="131"/>
      <c r="H73" s="131"/>
      <c r="I73" s="131"/>
      <c r="J73" s="131"/>
      <c r="K73" s="131"/>
      <c r="L73" s="131"/>
      <c r="M73" s="131"/>
    </row>
    <row r="74" spans="1:13" ht="33" customHeight="1">
      <c r="A74" s="138" t="s">
        <v>151</v>
      </c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</row>
    <row r="75" spans="1:13" ht="78" customHeight="1">
      <c r="A75" s="49" t="s">
        <v>198</v>
      </c>
      <c r="B75" s="35" t="s">
        <v>199</v>
      </c>
      <c r="C75" s="35" t="s">
        <v>200</v>
      </c>
      <c r="D75" s="39" t="s">
        <v>160</v>
      </c>
      <c r="E75" s="39"/>
      <c r="F75" s="39"/>
      <c r="G75" s="39"/>
      <c r="H75" s="39"/>
      <c r="I75" s="39"/>
      <c r="J75" s="39"/>
      <c r="K75" s="39"/>
      <c r="L75" s="39"/>
      <c r="M75" s="39"/>
    </row>
    <row r="76" spans="1:13" ht="30">
      <c r="A76" s="49" t="s">
        <v>201</v>
      </c>
      <c r="B76" s="35" t="s">
        <v>202</v>
      </c>
      <c r="C76" s="33" t="s">
        <v>176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</row>
    <row r="77" spans="1:13" ht="30">
      <c r="A77" s="49" t="s">
        <v>203</v>
      </c>
      <c r="B77" s="35" t="s">
        <v>204</v>
      </c>
      <c r="C77" s="33" t="s">
        <v>176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</row>
    <row r="78" spans="1:13" ht="30">
      <c r="A78" s="49" t="s">
        <v>205</v>
      </c>
      <c r="B78" s="35" t="s">
        <v>180</v>
      </c>
      <c r="C78" s="33" t="s">
        <v>176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</row>
    <row r="79" spans="1:13" ht="30">
      <c r="A79" s="49" t="s">
        <v>206</v>
      </c>
      <c r="B79" s="35" t="s">
        <v>182</v>
      </c>
      <c r="C79" s="33" t="s">
        <v>176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</row>
    <row r="80" spans="1:13">
      <c r="A80" s="49" t="s">
        <v>207</v>
      </c>
      <c r="B80" s="35" t="s">
        <v>184</v>
      </c>
      <c r="C80" s="33" t="s">
        <v>176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</row>
  </sheetData>
  <mergeCells count="28">
    <mergeCell ref="A42:L42"/>
    <mergeCell ref="K1:M1"/>
    <mergeCell ref="K2:M2"/>
    <mergeCell ref="K3:M3"/>
    <mergeCell ref="A5:M5"/>
    <mergeCell ref="A7:A9"/>
    <mergeCell ref="B7:B9"/>
    <mergeCell ref="C7:K7"/>
    <mergeCell ref="L7:M7"/>
    <mergeCell ref="C8:C9"/>
    <mergeCell ref="D8:D9"/>
    <mergeCell ref="E8:E9"/>
    <mergeCell ref="F8:K8"/>
    <mergeCell ref="B11:M11"/>
    <mergeCell ref="A12:M12"/>
    <mergeCell ref="A35:M35"/>
    <mergeCell ref="A74:M74"/>
    <mergeCell ref="A45:M45"/>
    <mergeCell ref="A46:M46"/>
    <mergeCell ref="A50:M50"/>
    <mergeCell ref="A51:M51"/>
    <mergeCell ref="A53:M53"/>
    <mergeCell ref="A54:M54"/>
    <mergeCell ref="A57:M57"/>
    <mergeCell ref="A58:M58"/>
    <mergeCell ref="A65:M65"/>
    <mergeCell ref="A66:M66"/>
    <mergeCell ref="A73:M7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Паспорт</vt:lpstr>
      <vt:lpstr>Показатели МП</vt:lpstr>
      <vt:lpstr>Структура МП</vt:lpstr>
      <vt:lpstr>Перечень мероприятий</vt:lpstr>
      <vt:lpstr>приложение 5</vt:lpstr>
      <vt:lpstr>Перечень мероприятий (2)</vt:lpstr>
      <vt:lpstr>'приложение 5'!Область_печати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PC-1</cp:lastModifiedBy>
  <cp:lastPrinted>2025-11-12T02:44:13Z</cp:lastPrinted>
  <dcterms:created xsi:type="dcterms:W3CDTF">2025-07-29T02:19:23Z</dcterms:created>
  <dcterms:modified xsi:type="dcterms:W3CDTF">2025-11-17T04:21:15Z</dcterms:modified>
</cp:coreProperties>
</file>