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000" activeTab="4"/>
  </bookViews>
  <sheets>
    <sheet name="Паспорт" sheetId="4" r:id="rId1"/>
    <sheet name="Показатели МП" sheetId="2" r:id="rId2"/>
    <sheet name="Структура МП" sheetId="3" r:id="rId3"/>
    <sheet name="Перечень мероприятий" sheetId="5" r:id="rId4"/>
    <sheet name="приложение 5" sheetId="1" r:id="rId5"/>
  </sheets>
  <externalReferences>
    <externalReference r:id="rId6"/>
  </externalReferences>
  <definedNames>
    <definedName name="_xlnm.Print_Area" localSheetId="4">'приложение 5'!$A$1:$I$130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/>
  <c r="F9"/>
  <c r="G9"/>
  <c r="H9"/>
  <c r="I9"/>
  <c r="D9"/>
  <c r="E10"/>
  <c r="F10"/>
  <c r="G10"/>
  <c r="H10"/>
  <c r="I10"/>
  <c r="D10"/>
  <c r="E11"/>
  <c r="F11"/>
  <c r="G11"/>
  <c r="H11"/>
  <c r="I11"/>
  <c r="D11"/>
  <c r="E12"/>
  <c r="F12"/>
  <c r="G12"/>
  <c r="H12"/>
  <c r="I12"/>
  <c r="D12"/>
  <c r="E93"/>
  <c r="F93"/>
  <c r="G93"/>
  <c r="H93"/>
  <c r="I93"/>
  <c r="D93"/>
  <c r="E33"/>
  <c r="F33"/>
  <c r="G33"/>
  <c r="H33"/>
  <c r="I33"/>
  <c r="D33"/>
  <c r="D108" l="1"/>
  <c r="E108"/>
  <c r="F108"/>
  <c r="G108"/>
  <c r="H108"/>
  <c r="I108"/>
  <c r="E118" l="1"/>
  <c r="F118"/>
  <c r="G118"/>
  <c r="H118"/>
  <c r="I118"/>
  <c r="D118"/>
  <c r="E113"/>
  <c r="F113"/>
  <c r="G113"/>
  <c r="H113"/>
  <c r="I113"/>
  <c r="D113"/>
  <c r="E103"/>
  <c r="F103"/>
  <c r="G103"/>
  <c r="H103"/>
  <c r="I103"/>
  <c r="D103"/>
  <c r="E98"/>
  <c r="F98"/>
  <c r="G98"/>
  <c r="H98"/>
  <c r="I98"/>
  <c r="D98"/>
  <c r="E88"/>
  <c r="F88"/>
  <c r="G88"/>
  <c r="H88"/>
  <c r="I88"/>
  <c r="D88"/>
  <c r="E83"/>
  <c r="F83"/>
  <c r="G83"/>
  <c r="H83"/>
  <c r="I83"/>
  <c r="D83"/>
  <c r="G8" l="1"/>
  <c r="C26" i="4" s="1"/>
  <c r="I8" i="1"/>
  <c r="C28" i="4" s="1"/>
  <c r="H8" i="1"/>
  <c r="C27" i="4" s="1"/>
  <c r="E68" i="1" l="1"/>
  <c r="F68"/>
  <c r="G68"/>
  <c r="H68"/>
  <c r="I68"/>
  <c r="D68"/>
  <c r="F78"/>
  <c r="E78"/>
  <c r="D78"/>
  <c r="F73"/>
  <c r="E73"/>
  <c r="D73"/>
  <c r="G51" i="5"/>
  <c r="H51" s="1"/>
  <c r="I51" s="1"/>
  <c r="J51" s="1"/>
  <c r="K51" s="1"/>
  <c r="E51"/>
  <c r="D51"/>
  <c r="C51"/>
  <c r="F48"/>
  <c r="G48" s="1"/>
  <c r="H48" s="1"/>
  <c r="I48" s="1"/>
  <c r="J48" s="1"/>
  <c r="K48" s="1"/>
  <c r="D61" i="1" l="1"/>
  <c r="D59"/>
  <c r="F44"/>
  <c r="F8" s="1"/>
  <c r="C25" i="4" s="1"/>
  <c r="E44" i="1"/>
  <c r="E8" s="1"/>
  <c r="C24" i="4" s="1"/>
  <c r="D44" i="1"/>
  <c r="D19" i="5"/>
  <c r="E19"/>
  <c r="F19"/>
  <c r="G19"/>
  <c r="H19"/>
  <c r="I19"/>
  <c r="J19"/>
  <c r="K19"/>
  <c r="I63" i="1"/>
  <c r="H63"/>
  <c r="G63"/>
  <c r="F63"/>
  <c r="E63"/>
  <c r="D63"/>
  <c r="I58"/>
  <c r="H58"/>
  <c r="G58"/>
  <c r="F58"/>
  <c r="E58"/>
  <c r="D54"/>
  <c r="D53" s="1"/>
  <c r="I53"/>
  <c r="H53"/>
  <c r="G53"/>
  <c r="F53"/>
  <c r="E53"/>
  <c r="D58" l="1"/>
  <c r="I48"/>
  <c r="H48"/>
  <c r="G48"/>
  <c r="F48"/>
  <c r="E48"/>
  <c r="D48"/>
  <c r="I43"/>
  <c r="H43"/>
  <c r="G43"/>
  <c r="F43"/>
  <c r="E43"/>
  <c r="D43"/>
  <c r="I38"/>
  <c r="H38"/>
  <c r="G38"/>
  <c r="F38"/>
  <c r="E38"/>
  <c r="D38"/>
  <c r="I18"/>
  <c r="H18"/>
  <c r="G18"/>
  <c r="F18"/>
  <c r="E18"/>
  <c r="D18"/>
  <c r="I13"/>
  <c r="H13"/>
  <c r="G13"/>
  <c r="F13"/>
  <c r="E13"/>
  <c r="I23"/>
  <c r="H23"/>
  <c r="G23"/>
  <c r="F23"/>
  <c r="E23"/>
  <c r="D23"/>
  <c r="I28"/>
  <c r="H28"/>
  <c r="G28"/>
  <c r="F28"/>
  <c r="E28"/>
  <c r="D29"/>
  <c r="D8" s="1"/>
  <c r="D13"/>
  <c r="C23" i="4" l="1"/>
  <c r="D28" i="1"/>
</calcChain>
</file>

<file path=xl/sharedStrings.xml><?xml version="1.0" encoding="utf-8"?>
<sst xmlns="http://schemas.openxmlformats.org/spreadsheetml/2006/main" count="634" uniqueCount="344">
  <si>
    <t>№ п/п</t>
  </si>
  <si>
    <t>Объем финансового обеспечения по годам реализации тыс.рублей</t>
  </si>
  <si>
    <t>2026 г.</t>
  </si>
  <si>
    <t>2027 г.</t>
  </si>
  <si>
    <t>2028 г.</t>
  </si>
  <si>
    <t>2029 г.</t>
  </si>
  <si>
    <t>2030 г.</t>
  </si>
  <si>
    <t>2031 г.</t>
  </si>
  <si>
    <t>1</t>
  </si>
  <si>
    <t>2</t>
  </si>
  <si>
    <t>3</t>
  </si>
  <si>
    <t>ПАСПОРТ</t>
  </si>
  <si>
    <t>2026-2031 годы</t>
  </si>
  <si>
    <t>2026 год</t>
  </si>
  <si>
    <t>2027 год</t>
  </si>
  <si>
    <t>2028 год</t>
  </si>
  <si>
    <t>2029 год</t>
  </si>
  <si>
    <t>2030 год</t>
  </si>
  <si>
    <t>2031 год</t>
  </si>
  <si>
    <t>Связь с национальными целями развития Российской Федерации, государственными программами Республики Алтай</t>
  </si>
  <si>
    <t>Единица измерения</t>
  </si>
  <si>
    <t>Значение показателей</t>
  </si>
  <si>
    <t>%</t>
  </si>
  <si>
    <t>1.1</t>
  </si>
  <si>
    <t>Срок реализации: 2026-2031 годы</t>
  </si>
  <si>
    <t>1.1.1</t>
  </si>
  <si>
    <t>Целевые показатели непосредственного результата реализации мероприятия</t>
  </si>
  <si>
    <t>Значения мероприятия (результата) по годам</t>
  </si>
  <si>
    <t>Сроки наступления мероприятия</t>
  </si>
  <si>
    <t>I полугодие</t>
  </si>
  <si>
    <t>II полугодие</t>
  </si>
  <si>
    <t>Источник финансового обеспечения</t>
  </si>
  <si>
    <t>4</t>
  </si>
  <si>
    <t>5</t>
  </si>
  <si>
    <t>6</t>
  </si>
  <si>
    <t>7</t>
  </si>
  <si>
    <t>8</t>
  </si>
  <si>
    <t>9</t>
  </si>
  <si>
    <t>всего, в том числе:</t>
  </si>
  <si>
    <t>федеральный бюджет (справочно)</t>
  </si>
  <si>
    <t>республиканский бюджет Республики Алтай (справочно)</t>
  </si>
  <si>
    <t>иные источники (справочно)</t>
  </si>
  <si>
    <t>1.2</t>
  </si>
  <si>
    <t>2026г.</t>
  </si>
  <si>
    <t>2027г.</t>
  </si>
  <si>
    <t>2028г.</t>
  </si>
  <si>
    <t>2029г.</t>
  </si>
  <si>
    <t>2030г.</t>
  </si>
  <si>
    <t>2031г.</t>
  </si>
  <si>
    <t xml:space="preserve">местный бюджет муниципального образования </t>
  </si>
  <si>
    <t xml:space="preserve">местный бюджетмуниципального образования 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</si>
  <si>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</si>
  <si>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</si>
  <si>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Цель 3. Повышение уровня безопасности и качества автомобильных дорог общего пользования местного значения</t>
  </si>
  <si>
    <t>МКУ "Управление строительства и коммунального хозяйста"</t>
  </si>
  <si>
    <t>млн. рублей</t>
  </si>
  <si>
    <t>Объем не завершенного в установленные сроки строительства, осуществляемого за счет средств бюджета муниципального района</t>
  </si>
  <si>
    <t>Улучшение жилищных условий не менее 5 млн. семей ежегодно и увеличение объема жилищного строительства не менее чем до 120 млн. кв. метров в год</t>
  </si>
  <si>
    <t>Улучшение качества городской среды в полтора раза</t>
  </si>
  <si>
    <t>Цель 1.  Создание нового облика населенных пунктов на территории района</t>
  </si>
  <si>
    <t>Благоустройство сельских территорий</t>
  </si>
  <si>
    <t>Создание условий для безопасной и удобной жизни граждан</t>
  </si>
  <si>
    <t>Комплекс процессных мероприятий «Улучшение условий жизни населения Чемальского района, проживающего в многоквартирном жилом фонде»</t>
  </si>
  <si>
    <t>1.2.1</t>
  </si>
  <si>
    <t>Проведение капитального ремонта общего имущества в многоквартирных домах</t>
  </si>
  <si>
    <t>Улучшение условий жизни населения Чемальского района, проживающего в многоквартирном жилом фонде</t>
  </si>
  <si>
    <t>1. Региональный проект "Формирование комфортной городской среды"</t>
  </si>
  <si>
    <t>Количество благоустроенных территорий общего пользования</t>
  </si>
  <si>
    <t>шт.</t>
  </si>
  <si>
    <t>V</t>
  </si>
  <si>
    <t>1.3</t>
  </si>
  <si>
    <t>1.3.1</t>
  </si>
  <si>
    <t>2.1</t>
  </si>
  <si>
    <t>2.1.1</t>
  </si>
  <si>
    <t>2.2</t>
  </si>
  <si>
    <t>2.2.1</t>
  </si>
  <si>
    <t>Комплекс процессных мероприятий «Развитие коммунальной инфраструктуры»</t>
  </si>
  <si>
    <t>Комплекс процессных мероприятий «Развитие социальной инфраструктуры»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</si>
  <si>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</t>
  </si>
  <si>
    <t>2.3</t>
  </si>
  <si>
    <t>Комплекс процессных мероприятий «Сохранение и развитие автомобильных дорог»</t>
  </si>
  <si>
    <t>3.1</t>
  </si>
  <si>
    <t>3.1.1</t>
  </si>
  <si>
    <t>Разработка проектной, сметной документации, капитальный ремонт и текущий ремонт
(ямочный) автомобильных дорог, местного значения</t>
  </si>
  <si>
    <t>Содержание автомобильных дорог местного значения в границах населенных пунктов
сельского поселения (организация мероприятий по очистке от снега и наледи в зимний
период улично-дорожной сети района и др.)</t>
  </si>
  <si>
    <t>Развитие и сохранность сети автомобильных дорог местного значения</t>
  </si>
  <si>
    <t>Создание условий для обеспечения выполнения функций и текущих задач</t>
  </si>
  <si>
    <t>Приобретение и установка дорожных знаков, нанесение разметки на улично-дорожной сети
района, приобретение и устновка остановочных павильонов и урн</t>
  </si>
  <si>
    <t>Реализация мероприятий по проектированию, реконструкции, расширению, модернизации, стротельству комунальных объектов; по проведению капитального и текущего ремонта (с заменой) систем теплоснабжения, водоснабжения и водоотведения</t>
  </si>
  <si>
    <t>Реализация мероприятий по проектированию, реконструкции, расширению, модернизации, стротельству социальных объектов; по проведению капитального и текущего ремонта</t>
  </si>
  <si>
    <t>Осуществление полномочий по организации деятельности в сфере похоронного дела</t>
  </si>
  <si>
    <t>Развитие сельских территорий</t>
  </si>
  <si>
    <t>Организация мероприятий в сфере обращения с отходами</t>
  </si>
  <si>
    <t>2.3.1</t>
  </si>
  <si>
    <t>Обеспечение безопасности дорожного движения на автомобильных дорогах местного значения</t>
  </si>
  <si>
    <t>Комплекс процессных мероприятий «Осуществление полномочий по организации мероприятий в сфере обращения с отходами»</t>
  </si>
  <si>
    <t>Объем не завершенного в установленные сроки строительства, осуществляемого за счет средств бюджета муниципального района домовладений района</t>
  </si>
  <si>
    <t>Улучшение технического состояния, повышение уровня комфортности улично-дорожной сети района для обеспечения безопасности и эффективности транспортного обслуживания
населения</t>
  </si>
  <si>
    <t>5.1</t>
  </si>
  <si>
    <t>Региональный проект «Комплексное развитие сельских территорий»</t>
  </si>
  <si>
    <t>Реализация проектов коплексного развития сельских территорий</t>
  </si>
  <si>
    <t>2.4</t>
  </si>
  <si>
    <t>2.4.1</t>
  </si>
  <si>
    <t>Региональный проект «Модернизация систем коммунальной инфраструктуры»</t>
  </si>
  <si>
    <t>Реализация проектов по модернизации систем коммунальной инфраструктуры</t>
  </si>
  <si>
    <t>Благоустройтво территорий общего пользования</t>
  </si>
  <si>
    <t>Доля благоустроенных территорий кладбищ из общего колличества</t>
  </si>
  <si>
    <t>2. Региональный проект "Модернизация систем коммунальной инфраструктуры"</t>
  </si>
  <si>
    <t>3. Региональный проект "Комплексное развитие сельских территорий"</t>
  </si>
  <si>
    <t>Обеспечение комплексного развития сельских территорий (строительство социальных и коммунальных объектов)</t>
  </si>
  <si>
    <t>Обеспечение модернизации систем коммунальной инфраструктуры (строительство объектов коммунальной инфраструктуры)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</si>
  <si>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</si>
  <si>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Обеспеченность централизованным водоснабжением домовладений</t>
  </si>
  <si>
    <t>4.1</t>
  </si>
  <si>
    <t>4.2</t>
  </si>
  <si>
    <t>Обеспечение мероприятий про капитальному ремонту общего имущества в многоквартирных домах</t>
  </si>
  <si>
    <t>Количество многоквартирных домов, на которых выполнены работы по капитальному ремонту общего имущества</t>
  </si>
  <si>
    <t>ед.</t>
  </si>
  <si>
    <t>Ликвидация несанкционированных свалок ТКО</t>
  </si>
  <si>
    <t>Проведение мероприятий в сфере обращения с отходами</t>
  </si>
  <si>
    <t>6.1</t>
  </si>
  <si>
    <t>7.1</t>
  </si>
  <si>
    <t>Осуществление мероприятий по развитию коммунальной инфраструктуры (проектироние, капитальный ремонт, ремонт объектов коммунальной инфраструктуры)</t>
  </si>
  <si>
    <t>Доля отремонтированных сетей водоснабжения</t>
  </si>
  <si>
    <t>Доля отремонтированных тепловых сетей</t>
  </si>
  <si>
    <t>Улучшение технического состояния, повышение уровня комфортности улично-дорожной сети района для обеспечения безопасности и эффективности транспортного обслуживания населения</t>
  </si>
  <si>
    <t>Капитальный ремонт, ремонт и содержание автомобильных дорог
местного значения и искусственных сооружений на них</t>
  </si>
  <si>
    <t xml:space="preserve">Доля автомобильных дорог местного значения, не отвечающих нормативным требованиям к общей протяженности дорог местного значения </t>
  </si>
  <si>
    <t>8.1</t>
  </si>
  <si>
    <t>9.1</t>
  </si>
  <si>
    <t>Х</t>
  </si>
  <si>
    <t xml:space="preserve"> Региональный проект "Формирование комфортной городской среды"</t>
  </si>
  <si>
    <t>Региональный проект "Модернизация систем коммунальной инфраструктуры"</t>
  </si>
  <si>
    <t>Региональный проект "Комплексное развитие сельских территорий"</t>
  </si>
  <si>
    <t>Комплекс процессных мероприятий «Создание условий для реализации муниципальной программы"</t>
  </si>
  <si>
    <t>4. Комплекс процессных мероприятий «Благоустройство территорий»</t>
  </si>
  <si>
    <t>10.1</t>
  </si>
  <si>
    <t>1.2.2</t>
  </si>
  <si>
    <t>1.4</t>
  </si>
  <si>
    <t>1.4.1</t>
  </si>
  <si>
    <t>Комплекс процессных мероприятий «Благоустройство территорий»</t>
  </si>
  <si>
    <t>Количество обустроенных детких/спортвных площадок</t>
  </si>
  <si>
    <t>Количество обученных сотрудников учреждений и населения в области гражданской обороны и защиты от чрезвычайных ситуаций природного и техногенного характера</t>
  </si>
  <si>
    <t>Количество проведенных мероприятий по предупреждению и ликвидации чрезвычайных ситуаций природного и техногенного характера</t>
  </si>
  <si>
    <t xml:space="preserve">Увеличения площади покрытия территории муниципального образования "Чемальский район" автоматической системой оповещения </t>
  </si>
  <si>
    <t>Создание, содержание и пополнение резервов материальных ресурсов для предупреждения и ликвидации чрезвычайных ситаций и запасов материально-технических, продовольственных, медицинских и иных средств, накапливаемых и используемых в целях выполнения мероприятий гражданской обороны</t>
  </si>
  <si>
    <t>Комплекс процессных мероприятий «Повышения уровня защиты населения от чрезвычайных ситуаций, пожаров и происшествий на водных объектов”</t>
  </si>
  <si>
    <t>Устойчивое развитие системы предупреждения чрезвычайных ситуаций и ликвидации их последствий</t>
  </si>
  <si>
    <t xml:space="preserve">Обеспечения уровня подготовки органа управления муниципального звена ТП РСЧС и информированности населения по вопросам гражданской обороны, защиты населения и территорий от чрезвычайных ситуаций природного и техногенного характера </t>
  </si>
  <si>
    <t>Организация мероприятий по гражданской обороне, защите населения и территорий муниципального образования от чрезвычайных ситуаций и пожарной безопасности; совершенствование системы мониторинга, прогнозирования чрезвычайных ситуаций природного и техногенного характера; локализация и ликвидация пожаров на территории муниципального образования; проведение аварийно-спасательных и других неотложных работ.</t>
  </si>
  <si>
    <t>Обеспечение необходимого запаса резервов материальных ресурсов для предупреждения и ликвидации чрезвычайных ситаций и запасов материально-технических, продовольственных, медицинских и иных средств, накапливаемых и используемых в целях выполнения мероприятий гражданской обороны</t>
  </si>
  <si>
    <t>Устойчивое развитие системы оповещения населения</t>
  </si>
  <si>
    <t>Достижение охвата населенных пунктов техническими средствами оповещения не менее 75% в автоматичированном режиме</t>
  </si>
  <si>
    <t xml:space="preserve">Создание условий для обеспечения выполнения функций ЕДДС </t>
  </si>
  <si>
    <t>Материально-техническое обеспечение для осуществление полномочий  ЕДДС</t>
  </si>
  <si>
    <t>х</t>
  </si>
  <si>
    <t xml:space="preserve">Создание условий для обеспечения выполнения функций казенного учреждения муниципального образования "Чемальский район" "Единая диспетчерско-хозяйственная служба" </t>
  </si>
  <si>
    <t>Материально-техническое обеспечение для осуществление полномочий</t>
  </si>
  <si>
    <t xml:space="preserve">Профессиональная подготовка муниципального звена ТП РСЧС и обучение населения по вопросам гражданской обороны, защиты населения и территорий от чрезвычайных ситуаций природного и техногенного характера </t>
  </si>
  <si>
    <t>Проведение мероприятий по гражданской обороне, защите населения и территорий муниципального образования от чрезвычайных ситуаций и пожарной безопасности</t>
  </si>
  <si>
    <t>Реконструкция системы оповещения населения</t>
  </si>
  <si>
    <t>Развитие Единой дежурно-диспетчерской службы</t>
  </si>
  <si>
    <t xml:space="preserve">Обеспечение деятельности казенного учреждения муниципального образования "Чемальский район" "Единая диспетчерско-хозяйственная служба" </t>
  </si>
  <si>
    <t>Комплекс процессных мероприятий «Развитие ЕДДС Чемальского района"</t>
  </si>
  <si>
    <t xml:space="preserve">Предоставление социальных выплат на строительство и приобретение  жилья  молодым семьям и молодым  специалистам </t>
  </si>
  <si>
    <t>Улучшение условий жизни населения Чемальского района, проживающего  в сельской местности</t>
  </si>
  <si>
    <t>Комплекс  процессных   мероприятий  " Профилактика  терроризма"</t>
  </si>
  <si>
    <t>Комплекс  процессных   мероприятий  " Профилактика  правонарушений"</t>
  </si>
  <si>
    <t xml:space="preserve"> Проведение мероприятий по предупреждению, выявлению  и пресечению  террористической деятельности </t>
  </si>
  <si>
    <t>Комплекс  процессных   мероприятий  "Мобилизационная подготовка"</t>
  </si>
  <si>
    <t>Комплекс  процессных   мероприятий  "Профилактика безнадзорности и правонарушений несовершеннолетних"</t>
  </si>
  <si>
    <t>Проведение мероприятий, направленных на снижение уровня преступности на территории района</t>
  </si>
  <si>
    <t>Подготовка мобилизационнных органов к выполнению задач</t>
  </si>
  <si>
    <t>Комплекс  процессных   мероприятий  " Профилактика экстремизма, обеспечение межнационального и межконфессионального согласия, другие вопросы в области национальной безопасности "</t>
  </si>
  <si>
    <t xml:space="preserve">Проведение мероприятий по предупреждению, выявлению  и пресечению  террористической деятельности </t>
  </si>
  <si>
    <t>Проведение мероприятий  в соответствии  с межведомственным  планом предупреждения безнадзорности  и правонарушений несовершеннолетних</t>
  </si>
  <si>
    <t>Комплекс процессных мероприятий «Профилактика  терроризма"</t>
  </si>
  <si>
    <t>Комплекс процессных мероприятий «Профилактика  правонарушений"</t>
  </si>
  <si>
    <t>Комплекс процессных мероприятий «Мобилизационная подготовка"</t>
  </si>
  <si>
    <t>Комплекс процессных мероприятий «Профилактика безнадзорности и правонарушений несовершеннолетних"</t>
  </si>
  <si>
    <t>Комплекс процессных мероприятий "Комплекс мер по противодействию, злоупотреблению наркотических средств и их незаконному обороту"</t>
  </si>
  <si>
    <t>Снижение   количества  правонарушений</t>
  </si>
  <si>
    <t>да/нет</t>
  </si>
  <si>
    <r>
      <t xml:space="preserve">Задачи структурного элемента </t>
    </r>
    <r>
      <rPr>
        <b/>
        <vertAlign val="superscript"/>
        <sz val="8"/>
        <color theme="1"/>
        <rFont val="Times New Roman"/>
        <family val="1"/>
        <charset val="204"/>
      </rPr>
      <t>7</t>
    </r>
  </si>
  <si>
    <r>
      <t>Краткое описание ожидаемых эффектов от реализации задачи структурного элемента</t>
    </r>
    <r>
      <rPr>
        <b/>
        <vertAlign val="superscript"/>
        <sz val="8"/>
        <color theme="1"/>
        <rFont val="Times New Roman"/>
        <family val="1"/>
        <charset val="204"/>
      </rPr>
      <t>8</t>
    </r>
  </si>
  <si>
    <r>
      <t xml:space="preserve">Связь с показателями </t>
    </r>
    <r>
      <rPr>
        <b/>
        <vertAlign val="superscript"/>
        <sz val="8"/>
        <color theme="1"/>
        <rFont val="Times New Roman"/>
        <family val="1"/>
        <charset val="204"/>
      </rPr>
      <t>9</t>
    </r>
  </si>
  <si>
    <t>Обеспечение модернизации систем коммунальной инфраструктуры (проектировние, капитальный ремонт, ремонт объектов социальной инфраструктуры)</t>
  </si>
  <si>
    <t>Цель 5 Развитие жилищного строительства</t>
  </si>
  <si>
    <t>да</t>
  </si>
  <si>
    <t>Цель 4 Обеспечение  комплексных мер безопасности населения</t>
  </si>
  <si>
    <t>4.1.1</t>
  </si>
  <si>
    <r>
      <t>Цель 5</t>
    </r>
    <r>
      <rPr>
        <sz val="11"/>
        <rFont val="Times New Roman"/>
        <family val="1"/>
        <charset val="204"/>
      </rPr>
      <t xml:space="preserve">  Развитие жилищного строительства</t>
    </r>
  </si>
  <si>
    <t>Обеспечение населения доступным и комфортным жильем (категория молодые специалисты, молодые семьи)</t>
  </si>
  <si>
    <t>Консультант по сельскому хозяйству, консультант по молодежной политике</t>
  </si>
  <si>
    <t>Комплекс процессных мероприятий "Осуществление деятельности по обращению с животными без владельцев"</t>
  </si>
  <si>
    <t>Комплекс процессных мероприятий Осуществление деятельности по обращению с животными без владельцев"</t>
  </si>
  <si>
    <t>Проведение  информационно -пропагандистских мероприятий по разъяснению сущности экстремизма, его общественной опасности</t>
  </si>
  <si>
    <t>УТВЕРЖДЕН</t>
  </si>
  <si>
    <t xml:space="preserve">муниципальной программы </t>
  </si>
  <si>
    <t>1.Основные положения</t>
  </si>
  <si>
    <t>Ответственный исполнитель муниципальной программы</t>
  </si>
  <si>
    <t xml:space="preserve">Период реализации муниципальной программы </t>
  </si>
  <si>
    <t>Цель муниципальной программы</t>
  </si>
  <si>
    <t>Цель 1. Создание нового облика населенных пунктов на территории района.</t>
  </si>
  <si>
    <t>Цель 2. Обеспечение к 2031 году доступными и качественными жилищно-коммунальными услугами.</t>
  </si>
  <si>
    <t>Цель 3. Повышение уровня безопасности и качества автомобильных дорог общего пользования местного значения.</t>
  </si>
  <si>
    <t xml:space="preserve">Цель 4. Обеспечение  комплексных мер безопасности населения.    </t>
  </si>
  <si>
    <t>Направления (подпрограмма) муниципальной программы (при необходимости)</t>
  </si>
  <si>
    <t>Объем бюджетных ассигнований муниципальной программы, в том числе по годам реализации.</t>
  </si>
  <si>
    <r>
      <t>Н</t>
    </r>
    <r>
      <rPr>
        <sz val="11"/>
        <rFont val="Times New Roman"/>
        <family val="1"/>
        <charset val="204"/>
      </rPr>
      <t xml:space="preserve">ациональная цель: Комфортная и безопасная среда для жизни:                                                                              
Государственная программа Республики Алтай "Развитие жилищно-коммунального комплекса";
Государственная программа Республики Алтай "Обеспечение экологической безопасности и улучшение состояния окружающей среды";
Государственная программа Республики Алтай "Повышение качества водоснабжения в Республике Алтай";
Государственная программа Республики Алтай "Развитие транспортного комплекса"; Государственная программа "Комплексное развитие сельских территориий" </t>
    </r>
  </si>
  <si>
    <t>"Развитие систем жизнеобеспечения муниципального образования                                                                         "Чемальский район" на 2026-2031 годы"</t>
  </si>
  <si>
    <t>2. Показатели муниципальной программы</t>
  </si>
  <si>
    <t>Цель 2. Обеспечение к 2031 году доступными и качественными жилищно-коммунальнымиуслугами</t>
  </si>
  <si>
    <t>Доля выявленных преступных действий против личности, общества против межнационального и межконфессионального согласия в общей численности зарегистрированных преступлений</t>
  </si>
  <si>
    <t>Консультант по молодежной политике</t>
  </si>
  <si>
    <t>Снижение количества зарегистрированных  преступлений</t>
  </si>
  <si>
    <t>Консультант КДН и ЗП</t>
  </si>
  <si>
    <t>кол-во семей и молодых специалистов- получателей субсидии</t>
  </si>
  <si>
    <t>3.Структура муниципальной программы</t>
  </si>
  <si>
    <t>Ответственный за реализацию (МКУ "Управление строительства и коммунального хозяйства")</t>
  </si>
  <si>
    <t xml:space="preserve">Сокращение образования отходов и снижение класса опасности отходов в источниках их образования. </t>
  </si>
  <si>
    <t>Региональный проект «Формирование комфортной городской среды»</t>
  </si>
  <si>
    <t>Комплекс процессных мероприятий «Улучшение жилищных  условий граждан, проживающих в сельской местности, обеспечение жильем молодых семей и молодых специалистов»</t>
  </si>
  <si>
    <t>Количество молодых семей и молодых специалистов , обеспеченных жильем</t>
  </si>
  <si>
    <t>Благоустройство территории общего пользования</t>
  </si>
  <si>
    <t>Организация мероприятий по благоустройству территории общего пользования, устройству детских и сппортивных площадок, уличного освещения</t>
  </si>
  <si>
    <t>1.5</t>
  </si>
  <si>
    <t>1.5.1</t>
  </si>
  <si>
    <t>Направление (подпрограмма) 1. Развитие жилищного комплекса</t>
  </si>
  <si>
    <t>Направление (подпрограмма) 1. Развитие жилищного комплекса.</t>
  </si>
  <si>
    <t>Направление (подпрограмма) 2. Развитие коммунального комплекса.</t>
  </si>
  <si>
    <t>Направление (подпрограмма) 3. Развитие дорожно-транспортного комплекса.</t>
  </si>
  <si>
    <t>Направление (подпрограмма) 4. Обеспечение безопасности  населения.</t>
  </si>
  <si>
    <t>Направление (подпрограмма) 5. Устойчивое развитие сельских территорий.</t>
  </si>
  <si>
    <t>Направление (подпрограмма) 2. Развитие коммунального комплекса</t>
  </si>
  <si>
    <t>Развитие водоснабжения и теплоснабжения</t>
  </si>
  <si>
    <t>Направление (подпрограмма) 3. Развитие дорожно-транспортного комплекса</t>
  </si>
  <si>
    <t>3.1.2</t>
  </si>
  <si>
    <t>3.1.3</t>
  </si>
  <si>
    <t xml:space="preserve">Комплекс процессных мероприятий «Создание условий для реализации муниципальной программы муниципального образования "Чемальский район» </t>
  </si>
  <si>
    <t>Выполнение запланированных мероприятий</t>
  </si>
  <si>
    <t>Структурные элементы, не входящие в направления (подпрограммы)</t>
  </si>
  <si>
    <t>5.</t>
  </si>
  <si>
    <t>Направление (подпрограмма) 4. Обеспечение безопасности  населения</t>
  </si>
  <si>
    <t>5.1.1</t>
  </si>
  <si>
    <t>5.2</t>
  </si>
  <si>
    <t>5.2.1</t>
  </si>
  <si>
    <t>5.2.2</t>
  </si>
  <si>
    <t>5.3</t>
  </si>
  <si>
    <t>Комплекс процессных мероприятий «Повышения уровня защиты населения от чрезвычайных ситуаций, пожаров и происшествий на водных объектов»</t>
  </si>
  <si>
    <t>Комплекс процессных мероприятий «Развитие ЕДДС Чемальского района»</t>
  </si>
  <si>
    <t>КУ МО "Чемальский район" "Единая диспетчерско-хозяйственная служба"</t>
  </si>
  <si>
    <t>Ответственный за реализацию (КУ МО "Чемальский район" "Единая диспетчерско-хозяйственная служба",                                                                           МКУ "Управление строительства и коммунального хозяйста")</t>
  </si>
  <si>
    <t>Ответственный за реализацию (КУ МО "Чемальский район" "Единая диспетчерско-хозяйственная служба")</t>
  </si>
  <si>
    <t xml:space="preserve">Комплекс процессных мероприятий «Создание условий для выполнения задач и функций КУ МО "Чемальский район" "Единая диспетчерско-хозяйственная служба" </t>
  </si>
  <si>
    <t>5.3.1</t>
  </si>
  <si>
    <t xml:space="preserve">Создание условий для обеспечения выполнения функций                      КУ МО "Чемальский район" "Единая диспетчерско-хозяйственная служба" </t>
  </si>
  <si>
    <t>????</t>
  </si>
  <si>
    <t>5.4</t>
  </si>
  <si>
    <t>Снижение угрозы террористических актов</t>
  </si>
  <si>
    <t>5.4.1</t>
  </si>
  <si>
    <t>5.5</t>
  </si>
  <si>
    <t>5.5.1</t>
  </si>
  <si>
    <t>5.6</t>
  </si>
  <si>
    <t>5.6.1</t>
  </si>
  <si>
    <t>Выполнения законодательства  в сфере предупреждения террористических актов</t>
  </si>
  <si>
    <t>5.7</t>
  </si>
  <si>
    <t>Готовность мобилизационных органов к выполнению задач</t>
  </si>
  <si>
    <t>Количество проведенных тренировок</t>
  </si>
  <si>
    <t>5.7.1</t>
  </si>
  <si>
    <t>5.8</t>
  </si>
  <si>
    <t>5.8.1</t>
  </si>
  <si>
    <t>Снижение количества преступлений, совершенных несовершеннолетними</t>
  </si>
  <si>
    <t>5.9</t>
  </si>
  <si>
    <t>Обеспечение мер по противодействию незаконному обороту и потреблению наркотических средств, психоропных средств  и их прекурсоров</t>
  </si>
  <si>
    <t>Снижение количества преступлений по незаконному обороту наркотических средств</t>
  </si>
  <si>
    <t>5.9.1</t>
  </si>
  <si>
    <t>5.10</t>
  </si>
  <si>
    <t>Реализация мероприятий по осуществлению деятельности по обращению с животными без владельцев на территории Чемальского района</t>
  </si>
  <si>
    <t>Ответственный за реализацию (Консультант по мобилизационной работе администрации Чемальского района)</t>
  </si>
  <si>
    <t>Ответственный за реализацию (Консультант КДН и ЗП администрации Чемальского района)</t>
  </si>
  <si>
    <t>Ответственный за реализацию (Консультант по молодежной политике администрации Чемальского района)</t>
  </si>
  <si>
    <t>5.10.1</t>
  </si>
  <si>
    <t>Ответственный за реализацию (Консультант по сельскому хозяйству администрации Чемальского района)</t>
  </si>
  <si>
    <t>4. Перечень мероприятий (результатов) муниципальной программы</t>
  </si>
  <si>
    <t>Наименование</t>
  </si>
  <si>
    <t>Наименование мероприятия (результат)</t>
  </si>
  <si>
    <t>5. Комплекс процессных мероприятий "Улучшение жилищных условий граждан, проживающих в сельской местности, обеспечение жильем молодых семей и молодых специалистов"</t>
  </si>
  <si>
    <t>6. Комплекс процессных мероприятий «Улучшение условий жизни населения Чемальского района, проживающего в многоквартирном жилом фонде»</t>
  </si>
  <si>
    <t>7. Комплекс процессных мероприятий «Осуществление полномочий по организации мероприятий в сфере обращения с отходами»</t>
  </si>
  <si>
    <t>8. Комплекс процессных мероприятий «Развитие коммунальной инфраструктуры»</t>
  </si>
  <si>
    <t>Доля актуальных схем водоснабжения и теплоснабжения</t>
  </si>
  <si>
    <t>9. Комплекс процессных мероприятий «Развитие социальной инфраструктуры»</t>
  </si>
  <si>
    <t>10. Комплекс процессных мероприятий «Сохранение и развитие автомобильных дорог»</t>
  </si>
  <si>
    <t>11. Комплекс процессных мероприятий «Создание условий для реализации муниципальной программы"</t>
  </si>
  <si>
    <t>11.1</t>
  </si>
  <si>
    <t>Обеспечение деятельности МКУ "Управление строительства и коммунального хозяйства"</t>
  </si>
  <si>
    <t>12. Комплекс процессных мероприятий «Повышения уровня защиты населения от чрезвычайных ситуаций, пожаров и происшествий на водных объектов”</t>
  </si>
  <si>
    <t>12.1</t>
  </si>
  <si>
    <t>12.2</t>
  </si>
  <si>
    <t>12.3</t>
  </si>
  <si>
    <t>13. Комплекс процессных мероприятий «Развитие ЕДДС Чемальского района”</t>
  </si>
  <si>
    <t>13.1</t>
  </si>
  <si>
    <t>13.2</t>
  </si>
  <si>
    <t>14.1</t>
  </si>
  <si>
    <t>15. Комплекс  процессных   мероприятий  " Профилактика  терроризма"</t>
  </si>
  <si>
    <t>15.1</t>
  </si>
  <si>
    <t>Количество профилактических мероприятий в сфере предупреждения террористических актов</t>
  </si>
  <si>
    <t>16. Комплекс  процессных   мероприятий  " Профилактика  правонарушений"</t>
  </si>
  <si>
    <t>16.1</t>
  </si>
  <si>
    <t>Количество мероприятий по охране общественного порядка, проведенных  с участием народных дружин и общественных объединений правоохранительной направленности</t>
  </si>
  <si>
    <t>17. Комплекс процессных мероприятий "Профилактика экстремизма, обеспечение межнационального и межконфессионального согласия, другие вопросы в области национальной безопасности"</t>
  </si>
  <si>
    <t>17.1</t>
  </si>
  <si>
    <t>18. Комплекс  процессных   мероприятий  "Мобилизационная подготовка"</t>
  </si>
  <si>
    <t>18.1</t>
  </si>
  <si>
    <t>19. Комплекс  процессных   мероприятий  "Профилактика безнадзорности и правонарушений несовершеннолетних"</t>
  </si>
  <si>
    <t>19.1</t>
  </si>
  <si>
    <t>Количество мероприятий , направленных на предупреждение правонарушений</t>
  </si>
  <si>
    <t>20.1</t>
  </si>
  <si>
    <t>20. Комплекс  процессных   мероприятий  "Комплекс мер по противодействию, злоупотреблению наркотических средств и их незаконному обороту"</t>
  </si>
  <si>
    <t>21. Комплекс  процессных   мероприятий  "Осуществление деятельности по обращению с животными без владельцев "</t>
  </si>
  <si>
    <t>Противодействие злоупотреблению наркотических  средств</t>
  </si>
  <si>
    <t>Количество мероприятий, направленных на противодействие злоупотреблению наркотических  средств</t>
  </si>
  <si>
    <t>21.1</t>
  </si>
  <si>
    <t xml:space="preserve">5. Финансовое обеспечение муниципальной программы муниципального образования </t>
  </si>
  <si>
    <t>Наименование муниципальной программы,  структурного элемента муниципальной программы (комплексной подпрограммы)</t>
  </si>
  <si>
    <t xml:space="preserve">Муниципальная программа                                  </t>
  </si>
  <si>
    <t>Комплекс процессных мероприятий «Создание условий для выполнения задач и функций КУ МО "Чемальский район" "Единая диспетчерско-хозяйственная служба"</t>
  </si>
  <si>
    <t>МКУ "Управление строительства и коммунального хозяйства"                                                                             КУ МО "Чемальский район""Единая диспетчерско-хозяйственная служба", консультант по молодежной политике, консультант КДН и ЗП, консультант по мобилизационной работе, консультант по сельскому хозяйству, специалист по связям с общественностью</t>
  </si>
  <si>
    <t>Комплекс процессных мероприятий "Улучшение жилищных условий граждан, проживающих в сельской местности, обеспечение жильем молодых семей и молодых специалистов"</t>
  </si>
  <si>
    <t>14. Комплекс процессных мероприятий «Создание условий для выполнения задач и функций КУ МО "Чемальский район""Единая диспетчерско-хозяйственная служба"</t>
  </si>
  <si>
    <t xml:space="preserve">Комплекс процессных мероприятий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</si>
  <si>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Формирование списков получателей субсидии на улучшение жилищных условий</t>
  </si>
  <si>
    <t>Ответственный за реализацию (консультант по сельскому хозяйству администрации Чемальского района, консультант по молодежной политике администрации Чемальского района"</t>
  </si>
  <si>
    <t>Реализация мероприятий, направленных на предупреждение и не допущения роста числа правонарушений</t>
  </si>
  <si>
    <t>Проведение информационно-пропагандистских мероприятий по разъяснению сущности экстремизма, его общественной опасности.</t>
  </si>
  <si>
    <t>X</t>
  </si>
  <si>
    <t>решением управляющего совета муниципального образования "Чемальский район"  Протокол управляющего совета муниципального образования "Чемальский район"                                                    "24" октября 2025г. №3</t>
  </si>
  <si>
    <r>
      <t xml:space="preserve">Наименование показателя </t>
    </r>
    <r>
      <rPr>
        <b/>
        <vertAlign val="superscript"/>
        <sz val="8"/>
        <rFont val="Times New Roman"/>
        <family val="1"/>
        <charset val="204"/>
      </rPr>
      <t>1</t>
    </r>
  </si>
  <si>
    <r>
      <t xml:space="preserve">Базовое значение (2024 г.) </t>
    </r>
    <r>
      <rPr>
        <b/>
        <vertAlign val="superscript"/>
        <sz val="8"/>
        <rFont val="Times New Roman"/>
        <family val="1"/>
        <charset val="204"/>
      </rPr>
      <t>2</t>
    </r>
  </si>
  <si>
    <r>
      <t xml:space="preserve">Ответственный за достижение показателя </t>
    </r>
    <r>
      <rPr>
        <b/>
        <vertAlign val="superscript"/>
        <sz val="8"/>
        <rFont val="Times New Roman"/>
        <family val="1"/>
        <charset val="204"/>
      </rPr>
      <t>3</t>
    </r>
  </si>
  <si>
    <r>
      <t xml:space="preserve">Связь с показателями национальных целей </t>
    </r>
    <r>
      <rPr>
        <b/>
        <vertAlign val="superscript"/>
        <sz val="8"/>
        <rFont val="Times New Roman"/>
        <family val="1"/>
        <charset val="204"/>
      </rPr>
      <t>4</t>
    </r>
  </si>
  <si>
    <r>
      <t xml:space="preserve">Информационная система </t>
    </r>
    <r>
      <rPr>
        <b/>
        <vertAlign val="superscript"/>
        <sz val="8"/>
        <rFont val="Times New Roman"/>
        <family val="1"/>
        <charset val="204"/>
      </rPr>
      <t>5</t>
    </r>
  </si>
  <si>
    <t>Базовое значение (2024г.)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</si>
</sst>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vertAlign val="superscript"/>
      <sz val="8"/>
      <color theme="1"/>
      <name val="Times New Roman"/>
      <family val="1"/>
      <charset val="204"/>
    </font>
    <font>
      <sz val="28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vertAlign val="superscript"/>
      <sz val="8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83">
    <xf numFmtId="0" fontId="0" fillId="0" borderId="0" xfId="0"/>
    <xf numFmtId="0" fontId="4" fillId="0" borderId="0" xfId="1" applyFont="1"/>
    <xf numFmtId="0" fontId="6" fillId="0" borderId="0" xfId="0" applyFont="1"/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1" applyFont="1" applyAlignment="1">
      <alignment wrapText="1"/>
    </xf>
    <xf numFmtId="0" fontId="4" fillId="0" borderId="3" xfId="1" applyFont="1" applyFill="1" applyBorder="1" applyAlignment="1">
      <alignment vertical="top" wrapText="1"/>
    </xf>
    <xf numFmtId="0" fontId="4" fillId="0" borderId="3" xfId="1" applyFont="1" applyFill="1" applyBorder="1"/>
    <xf numFmtId="0" fontId="4" fillId="0" borderId="3" xfId="1" applyFont="1" applyFill="1" applyBorder="1" applyAlignment="1">
      <alignment wrapText="1"/>
    </xf>
    <xf numFmtId="0" fontId="8" fillId="0" borderId="3" xfId="1" applyFont="1" applyFill="1" applyBorder="1"/>
    <xf numFmtId="0" fontId="12" fillId="0" borderId="0" xfId="0" applyFont="1"/>
    <xf numFmtId="49" fontId="7" fillId="0" borderId="3" xfId="0" applyNumberFormat="1" applyFont="1" applyBorder="1" applyAlignment="1">
      <alignment horizontal="center" vertical="center"/>
    </xf>
    <xf numFmtId="43" fontId="12" fillId="0" borderId="0" xfId="3" applyFont="1"/>
    <xf numFmtId="0" fontId="4" fillId="2" borderId="3" xfId="1" applyFont="1" applyFill="1" applyBorder="1"/>
    <xf numFmtId="0" fontId="8" fillId="2" borderId="3" xfId="1" applyFont="1" applyFill="1" applyBorder="1"/>
    <xf numFmtId="49" fontId="7" fillId="0" borderId="3" xfId="0" applyNumberFormat="1" applyFont="1" applyBorder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/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3" xfId="0" applyFont="1" applyFill="1" applyBorder="1"/>
    <xf numFmtId="0" fontId="4" fillId="0" borderId="0" xfId="1" applyFont="1" applyFill="1"/>
    <xf numFmtId="0" fontId="8" fillId="0" borderId="3" xfId="1" applyFont="1" applyFill="1" applyBorder="1" applyAlignment="1">
      <alignment vertical="top" wrapText="1"/>
    </xf>
    <xf numFmtId="0" fontId="4" fillId="2" borderId="3" xfId="1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43" fontId="6" fillId="0" borderId="3" xfId="3" applyFont="1" applyFill="1" applyBorder="1" applyAlignment="1">
      <alignment wrapText="1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1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3" xfId="0" applyFont="1" applyFill="1" applyBorder="1" applyAlignment="1">
      <alignment horizontal="left"/>
    </xf>
    <xf numFmtId="0" fontId="14" fillId="0" borderId="0" xfId="0" applyFont="1" applyFill="1"/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4" fillId="0" borderId="0" xfId="1" applyFont="1" applyFill="1" applyAlignment="1">
      <alignment wrapText="1"/>
    </xf>
    <xf numFmtId="0" fontId="5" fillId="0" borderId="0" xfId="2" applyFont="1" applyFill="1" applyAlignment="1">
      <alignment horizontal="center" vertical="center" wrapText="1"/>
    </xf>
    <xf numFmtId="49" fontId="4" fillId="0" borderId="0" xfId="1" applyNumberFormat="1" applyFont="1" applyFill="1"/>
    <xf numFmtId="49" fontId="8" fillId="0" borderId="3" xfId="1" applyNumberFormat="1" applyFont="1" applyFill="1" applyBorder="1" applyAlignment="1">
      <alignment horizontal="center" wrapText="1"/>
    </xf>
    <xf numFmtId="49" fontId="7" fillId="0" borderId="3" xfId="1" applyNumberFormat="1" applyFont="1" applyFill="1" applyBorder="1" applyAlignment="1">
      <alignment horizont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3" xfId="1" applyFont="1" applyFill="1" applyBorder="1"/>
    <xf numFmtId="0" fontId="6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wrapText="1"/>
    </xf>
    <xf numFmtId="11" fontId="7" fillId="3" borderId="3" xfId="0" applyNumberFormat="1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left" wrapText="1"/>
    </xf>
    <xf numFmtId="0" fontId="10" fillId="0" borderId="0" xfId="0" applyFont="1" applyAlignment="1">
      <alignment horizontal="left"/>
    </xf>
    <xf numFmtId="0" fontId="6" fillId="0" borderId="3" xfId="0" applyFont="1" applyFill="1" applyBorder="1" applyAlignment="1">
      <alignment horizontal="left"/>
    </xf>
    <xf numFmtId="11" fontId="7" fillId="3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/>
    </xf>
    <xf numFmtId="49" fontId="8" fillId="0" borderId="3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17" fillId="0" borderId="0" xfId="0" applyFont="1" applyFill="1"/>
    <xf numFmtId="0" fontId="18" fillId="0" borderId="0" xfId="0" applyFont="1" applyFill="1" applyAlignment="1">
      <alignment horizontal="center"/>
    </xf>
    <xf numFmtId="0" fontId="15" fillId="0" borderId="0" xfId="0" applyFont="1" applyFill="1"/>
    <xf numFmtId="0" fontId="18" fillId="0" borderId="3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vertical="top" wrapText="1"/>
    </xf>
    <xf numFmtId="0" fontId="18" fillId="0" borderId="3" xfId="0" applyFont="1" applyFill="1" applyBorder="1" applyAlignment="1">
      <alignment horizontal="center" vertical="top"/>
    </xf>
    <xf numFmtId="0" fontId="17" fillId="0" borderId="0" xfId="0" applyFont="1" applyFill="1" applyAlignment="1">
      <alignment vertical="top"/>
    </xf>
    <xf numFmtId="0" fontId="15" fillId="0" borderId="3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18" fillId="3" borderId="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left" wrapText="1"/>
    </xf>
    <xf numFmtId="49" fontId="15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Fill="1" applyBorder="1"/>
    <xf numFmtId="49" fontId="18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/>
    </xf>
    <xf numFmtId="49" fontId="18" fillId="3" borderId="1" xfId="0" applyNumberFormat="1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5" fillId="0" borderId="0" xfId="0" applyFont="1"/>
    <xf numFmtId="49" fontId="15" fillId="0" borderId="3" xfId="0" applyNumberFormat="1" applyFont="1" applyFill="1" applyBorder="1" applyAlignment="1">
      <alignment horizontal="center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22" fillId="3" borderId="6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/>
    </xf>
    <xf numFmtId="0" fontId="15" fillId="0" borderId="0" xfId="0" applyFont="1" applyAlignment="1">
      <alignment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3" xfId="0" applyFont="1" applyFill="1" applyBorder="1" applyAlignment="1">
      <alignment vertical="center"/>
    </xf>
    <xf numFmtId="49" fontId="15" fillId="0" borderId="6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49" fontId="15" fillId="0" borderId="4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23" fillId="0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wrapText="1"/>
    </xf>
    <xf numFmtId="0" fontId="22" fillId="3" borderId="2" xfId="0" applyFont="1" applyFill="1" applyBorder="1" applyAlignment="1">
      <alignment horizontal="center" wrapText="1"/>
    </xf>
    <xf numFmtId="49" fontId="15" fillId="3" borderId="3" xfId="0" applyNumberFormat="1" applyFont="1" applyFill="1" applyBorder="1" applyAlignment="1">
      <alignment horizontal="center" vertical="center"/>
    </xf>
    <xf numFmtId="0" fontId="15" fillId="0" borderId="8" xfId="0" applyFont="1" applyBorder="1" applyAlignment="1"/>
    <xf numFmtId="0" fontId="15" fillId="0" borderId="0" xfId="0" applyFont="1" applyFill="1" applyBorder="1" applyAlignment="1"/>
    <xf numFmtId="49" fontId="18" fillId="3" borderId="6" xfId="0" applyNumberFormat="1" applyFont="1" applyFill="1" applyBorder="1" applyAlignment="1">
      <alignment horizontal="center" vertical="center"/>
    </xf>
    <xf numFmtId="0" fontId="15" fillId="0" borderId="0" xfId="0" applyFont="1" applyBorder="1" applyAlignment="1"/>
    <xf numFmtId="49" fontId="18" fillId="3" borderId="6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5" fillId="0" borderId="6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0" applyFont="1" applyFill="1" applyBorder="1"/>
    <xf numFmtId="49" fontId="15" fillId="0" borderId="0" xfId="0" applyNumberFormat="1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4" xfId="4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600075</xdr:colOff>
      <xdr:row>18</xdr:row>
      <xdr:rowOff>28575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/>
      </xdr:nvSpPr>
      <xdr:spPr>
        <a:xfrm>
          <a:off x="8582025" y="331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21</xdr:row>
      <xdr:rowOff>28575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D245D099-F67C-483E-AFF6-6F1F20FF6BEA}"/>
            </a:ext>
          </a:extLst>
        </xdr:cNvPr>
        <xdr:cNvSpPr txBox="1"/>
      </xdr:nvSpPr>
      <xdr:spPr>
        <a:xfrm>
          <a:off x="8582025" y="388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18</xdr:row>
      <xdr:rowOff>28575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E8A51590-213F-4805-8200-B3758F68BFAF}"/>
            </a:ext>
          </a:extLst>
        </xdr:cNvPr>
        <xdr:cNvSpPr txBox="1"/>
      </xdr:nvSpPr>
      <xdr:spPr>
        <a:xfrm>
          <a:off x="8582025" y="388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6DCE3FBB-408B-4228-AA3C-D41E162E15AD}"/>
            </a:ext>
          </a:extLst>
        </xdr:cNvPr>
        <xdr:cNvSpPr txBox="1"/>
      </xdr:nvSpPr>
      <xdr:spPr>
        <a:xfrm>
          <a:off x="8582025" y="388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AC7FEF4F-F091-492A-936B-8284544812DF}"/>
            </a:ext>
          </a:extLst>
        </xdr:cNvPr>
        <xdr:cNvSpPr txBox="1"/>
      </xdr:nvSpPr>
      <xdr:spPr>
        <a:xfrm>
          <a:off x="8582025" y="388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31</xdr:row>
      <xdr:rowOff>28575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90CB5ED6-4B98-48F2-8E0F-1F2C0F16416B}"/>
            </a:ext>
          </a:extLst>
        </xdr:cNvPr>
        <xdr:cNvSpPr txBox="1"/>
      </xdr:nvSpPr>
      <xdr:spPr>
        <a:xfrm>
          <a:off x="8582025" y="388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31</xdr:row>
      <xdr:rowOff>28575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3A4C1354-460C-43AD-A1B6-0550708093A5}"/>
            </a:ext>
          </a:extLst>
        </xdr:cNvPr>
        <xdr:cNvSpPr txBox="1"/>
      </xdr:nvSpPr>
      <xdr:spPr>
        <a:xfrm>
          <a:off x="8582025" y="388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34</xdr:row>
      <xdr:rowOff>28575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A42F4525-8BEA-4FE6-A789-24CFF8B77233}"/>
            </a:ext>
          </a:extLst>
        </xdr:cNvPr>
        <xdr:cNvSpPr txBox="1"/>
      </xdr:nvSpPr>
      <xdr:spPr>
        <a:xfrm>
          <a:off x="8582025" y="7505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34</xdr:row>
      <xdr:rowOff>28575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AF3D1DDA-A117-4F40-A771-53F6FA3B14FD}"/>
            </a:ext>
          </a:extLst>
        </xdr:cNvPr>
        <xdr:cNvSpPr txBox="1"/>
      </xdr:nvSpPr>
      <xdr:spPr>
        <a:xfrm>
          <a:off x="8582025" y="7505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35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B7B9EF10-0661-476D-8FE0-0CDCB77F1850}"/>
            </a:ext>
          </a:extLst>
        </xdr:cNvPr>
        <xdr:cNvSpPr txBox="1"/>
      </xdr:nvSpPr>
      <xdr:spPr>
        <a:xfrm>
          <a:off x="8582025" y="902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35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F1240DCF-8880-497B-92E9-71A03F4DEFEC}"/>
            </a:ext>
          </a:extLst>
        </xdr:cNvPr>
        <xdr:cNvSpPr txBox="1"/>
      </xdr:nvSpPr>
      <xdr:spPr>
        <a:xfrm>
          <a:off x="8582025" y="902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35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D9C1BCE4-30BD-4A37-95D8-4C22ABE3ED4F}"/>
            </a:ext>
          </a:extLst>
        </xdr:cNvPr>
        <xdr:cNvSpPr txBox="1"/>
      </xdr:nvSpPr>
      <xdr:spPr>
        <a:xfrm>
          <a:off x="8582025" y="560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39</xdr:row>
      <xdr:rowOff>28575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DFF1BB3A-60AB-4D4D-893F-50D3945C67AA}"/>
            </a:ext>
          </a:extLst>
        </xdr:cNvPr>
        <xdr:cNvSpPr txBox="1"/>
      </xdr:nvSpPr>
      <xdr:spPr>
        <a:xfrm>
          <a:off x="8582025" y="7505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39</xdr:row>
      <xdr:rowOff>28575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1F79AE96-7803-4C9D-82DD-4153F8B07C97}"/>
            </a:ext>
          </a:extLst>
        </xdr:cNvPr>
        <xdr:cNvSpPr txBox="1"/>
      </xdr:nvSpPr>
      <xdr:spPr>
        <a:xfrm>
          <a:off x="8582025" y="7505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38</xdr:row>
      <xdr:rowOff>28575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964485C3-5051-4DE3-8F1E-777B671F76E5}"/>
            </a:ext>
          </a:extLst>
        </xdr:cNvPr>
        <xdr:cNvSpPr txBox="1"/>
      </xdr:nvSpPr>
      <xdr:spPr>
        <a:xfrm>
          <a:off x="8582025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38</xdr:row>
      <xdr:rowOff>28575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6F4065B5-30E2-443B-9F76-80866498FD5C}"/>
            </a:ext>
          </a:extLst>
        </xdr:cNvPr>
        <xdr:cNvSpPr txBox="1"/>
      </xdr:nvSpPr>
      <xdr:spPr>
        <a:xfrm>
          <a:off x="8582025" y="6362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39</xdr:row>
      <xdr:rowOff>28575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6EEDA6BD-8FC1-435A-B8D4-59031F67C8FB}"/>
            </a:ext>
          </a:extLst>
        </xdr:cNvPr>
        <xdr:cNvSpPr txBox="1"/>
      </xdr:nvSpPr>
      <xdr:spPr>
        <a:xfrm>
          <a:off x="8582025" y="12268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39</xdr:row>
      <xdr:rowOff>28575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184D909-8659-47A8-AF24-0DB4AB9042CF}"/>
            </a:ext>
          </a:extLst>
        </xdr:cNvPr>
        <xdr:cNvSpPr txBox="1"/>
      </xdr:nvSpPr>
      <xdr:spPr>
        <a:xfrm>
          <a:off x="8582025" y="12268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40</xdr:row>
      <xdr:rowOff>28575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DF0983A3-2D66-4CF4-8FE9-95B2783B0A74}"/>
            </a:ext>
          </a:extLst>
        </xdr:cNvPr>
        <xdr:cNvSpPr txBox="1"/>
      </xdr:nvSpPr>
      <xdr:spPr>
        <a:xfrm>
          <a:off x="8582025" y="1322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40</xdr:row>
      <xdr:rowOff>28575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E7A7DDC3-DD92-406B-8DDA-886D0CB66390}"/>
            </a:ext>
          </a:extLst>
        </xdr:cNvPr>
        <xdr:cNvSpPr txBox="1"/>
      </xdr:nvSpPr>
      <xdr:spPr>
        <a:xfrm>
          <a:off x="8582025" y="1322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40</xdr:row>
      <xdr:rowOff>28575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3E9EA30-8026-4728-9F51-B6FF5183B968}"/>
            </a:ext>
          </a:extLst>
        </xdr:cNvPr>
        <xdr:cNvSpPr txBox="1"/>
      </xdr:nvSpPr>
      <xdr:spPr>
        <a:xfrm>
          <a:off x="8582025" y="1322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40</xdr:row>
      <xdr:rowOff>28575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8C69689F-F772-4613-B20E-063BC8D39F8D}"/>
            </a:ext>
          </a:extLst>
        </xdr:cNvPr>
        <xdr:cNvSpPr txBox="1"/>
      </xdr:nvSpPr>
      <xdr:spPr>
        <a:xfrm>
          <a:off x="8582025" y="1322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44</xdr:row>
      <xdr:rowOff>28575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3CC5DD98-BD79-4FC5-A52C-C040084C60B7}"/>
            </a:ext>
          </a:extLst>
        </xdr:cNvPr>
        <xdr:cNvSpPr txBox="1"/>
      </xdr:nvSpPr>
      <xdr:spPr>
        <a:xfrm>
          <a:off x="8582025" y="12268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44</xdr:row>
      <xdr:rowOff>28575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BE6B1E8C-F6B9-4045-8FEF-C0FEF59A4F5D}"/>
            </a:ext>
          </a:extLst>
        </xdr:cNvPr>
        <xdr:cNvSpPr txBox="1"/>
      </xdr:nvSpPr>
      <xdr:spPr>
        <a:xfrm>
          <a:off x="8582025" y="12268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8</xdr:row>
      <xdr:rowOff>28575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67EC02DC-7F7E-4657-8D74-6068D9EA49FE}"/>
            </a:ext>
          </a:extLst>
        </xdr:cNvPr>
        <xdr:cNvSpPr txBox="1"/>
      </xdr:nvSpPr>
      <xdr:spPr>
        <a:xfrm>
          <a:off x="8582025" y="388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8</xdr:row>
      <xdr:rowOff>28575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8D96CEEF-CCA9-49A4-88EF-C01EF217CE9E}"/>
            </a:ext>
          </a:extLst>
        </xdr:cNvPr>
        <xdr:cNvSpPr txBox="1"/>
      </xdr:nvSpPr>
      <xdr:spPr>
        <a:xfrm>
          <a:off x="8582025" y="388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34</xdr:row>
      <xdr:rowOff>28575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D8F9E7B3-1FB1-4990-B1C6-D689C50E5939}"/>
            </a:ext>
          </a:extLst>
        </xdr:cNvPr>
        <xdr:cNvSpPr txBox="1"/>
      </xdr:nvSpPr>
      <xdr:spPr>
        <a:xfrm>
          <a:off x="8582025" y="7315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34</xdr:row>
      <xdr:rowOff>28575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26495C14-1BF0-42E2-90EB-EE34AFFDDE4D}"/>
            </a:ext>
          </a:extLst>
        </xdr:cNvPr>
        <xdr:cNvSpPr txBox="1"/>
      </xdr:nvSpPr>
      <xdr:spPr>
        <a:xfrm>
          <a:off x="8582025" y="7315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35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932E8B6D-1A22-425E-86DE-8739DC7493B7}"/>
            </a:ext>
          </a:extLst>
        </xdr:cNvPr>
        <xdr:cNvSpPr txBox="1"/>
      </xdr:nvSpPr>
      <xdr:spPr>
        <a:xfrm>
          <a:off x="8582025" y="7315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35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4228C7EF-0FB1-4C3B-8BF4-1F52CC38C8BE}"/>
            </a:ext>
          </a:extLst>
        </xdr:cNvPr>
        <xdr:cNvSpPr txBox="1"/>
      </xdr:nvSpPr>
      <xdr:spPr>
        <a:xfrm>
          <a:off x="8582025" y="7315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21</xdr:row>
      <xdr:rowOff>28575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5780D52C-5C92-49CF-9AD3-28A9E0D3AF11}"/>
            </a:ext>
          </a:extLst>
        </xdr:cNvPr>
        <xdr:cNvSpPr txBox="1"/>
      </xdr:nvSpPr>
      <xdr:spPr>
        <a:xfrm>
          <a:off x="8582025" y="483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21</xdr:row>
      <xdr:rowOff>28575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607299DE-BE67-4114-A404-FEFE5C88C823}"/>
            </a:ext>
          </a:extLst>
        </xdr:cNvPr>
        <xdr:cNvSpPr txBox="1"/>
      </xdr:nvSpPr>
      <xdr:spPr>
        <a:xfrm>
          <a:off x="8582025" y="483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34</xdr:row>
      <xdr:rowOff>28575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C58EDBDD-9D8D-4533-8A15-9C02AFA1F32C}"/>
            </a:ext>
          </a:extLst>
        </xdr:cNvPr>
        <xdr:cNvSpPr txBox="1"/>
      </xdr:nvSpPr>
      <xdr:spPr>
        <a:xfrm>
          <a:off x="8582025" y="8458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34</xdr:row>
      <xdr:rowOff>28575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7E30EA03-4EAF-42AA-B8AE-952FD2390139}"/>
            </a:ext>
          </a:extLst>
        </xdr:cNvPr>
        <xdr:cNvSpPr txBox="1"/>
      </xdr:nvSpPr>
      <xdr:spPr>
        <a:xfrm>
          <a:off x="8582025" y="8458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25</xdr:row>
      <xdr:rowOff>28575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AF185FC8-DAE7-49A3-8BBD-CDCD6325FBA5}"/>
            </a:ext>
          </a:extLst>
        </xdr:cNvPr>
        <xdr:cNvSpPr txBox="1"/>
      </xdr:nvSpPr>
      <xdr:spPr>
        <a:xfrm>
          <a:off x="8582025" y="864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25</xdr:row>
      <xdr:rowOff>28575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DA6B660B-7365-44F7-BCE4-F3F8BBA5B988}"/>
            </a:ext>
          </a:extLst>
        </xdr:cNvPr>
        <xdr:cNvSpPr txBox="1"/>
      </xdr:nvSpPr>
      <xdr:spPr>
        <a:xfrm>
          <a:off x="8582025" y="864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28</xdr:row>
      <xdr:rowOff>28575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58142B28-5EC9-4199-9DCE-8251584A1B89}"/>
            </a:ext>
          </a:extLst>
        </xdr:cNvPr>
        <xdr:cNvSpPr txBox="1"/>
      </xdr:nvSpPr>
      <xdr:spPr>
        <a:xfrm>
          <a:off x="8582025" y="902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28</xdr:row>
      <xdr:rowOff>28575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6791BE36-EB29-455F-836C-A7F90214BE5B}"/>
            </a:ext>
          </a:extLst>
        </xdr:cNvPr>
        <xdr:cNvSpPr txBox="1"/>
      </xdr:nvSpPr>
      <xdr:spPr>
        <a:xfrm>
          <a:off x="8582025" y="902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11</xdr:row>
      <xdr:rowOff>28575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B5ED41F4-5A84-4706-83AC-B1F3CBF57540}"/>
            </a:ext>
          </a:extLst>
        </xdr:cNvPr>
        <xdr:cNvSpPr txBox="1"/>
      </xdr:nvSpPr>
      <xdr:spPr>
        <a:xfrm>
          <a:off x="8582025" y="54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11</xdr:row>
      <xdr:rowOff>28575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A1FB2C89-108A-43F6-8CCE-E7D7A44C445C}"/>
            </a:ext>
          </a:extLst>
        </xdr:cNvPr>
        <xdr:cNvSpPr txBox="1"/>
      </xdr:nvSpPr>
      <xdr:spPr>
        <a:xfrm>
          <a:off x="8582025" y="54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12</xdr:row>
      <xdr:rowOff>28575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137757A4-501B-4FDF-86FE-66BA661835F8}"/>
            </a:ext>
          </a:extLst>
        </xdr:cNvPr>
        <xdr:cNvSpPr txBox="1"/>
      </xdr:nvSpPr>
      <xdr:spPr>
        <a:xfrm>
          <a:off x="8582025" y="483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12</xdr:row>
      <xdr:rowOff>28575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36476A53-B237-4200-A34D-5989D4BD10F8}"/>
            </a:ext>
          </a:extLst>
        </xdr:cNvPr>
        <xdr:cNvSpPr txBox="1"/>
      </xdr:nvSpPr>
      <xdr:spPr>
        <a:xfrm>
          <a:off x="8582025" y="483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21</xdr:row>
      <xdr:rowOff>28575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137757A4-501B-4FDF-86FE-66BA661835F8}"/>
            </a:ext>
          </a:extLst>
        </xdr:cNvPr>
        <xdr:cNvSpPr txBox="1"/>
      </xdr:nvSpPr>
      <xdr:spPr>
        <a:xfrm>
          <a:off x="8191500" y="365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21</xdr:row>
      <xdr:rowOff>28575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36476A53-B237-4200-A34D-5989D4BD10F8}"/>
            </a:ext>
          </a:extLst>
        </xdr:cNvPr>
        <xdr:cNvSpPr txBox="1"/>
      </xdr:nvSpPr>
      <xdr:spPr>
        <a:xfrm>
          <a:off x="8191500" y="3657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600075</xdr:colOff>
      <xdr:row>25</xdr:row>
      <xdr:rowOff>28575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D245D099-F67C-483E-AFF6-6F1F20FF6BEA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600075</xdr:colOff>
      <xdr:row>25</xdr:row>
      <xdr:rowOff>28575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5780D52C-5C92-49CF-9AD3-28A9E0D3AF11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600075</xdr:colOff>
      <xdr:row>25</xdr:row>
      <xdr:rowOff>28575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607299DE-BE67-4114-A404-FEFE5C88C823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600075</xdr:colOff>
      <xdr:row>25</xdr:row>
      <xdr:rowOff>28575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137757A4-501B-4FDF-86FE-66BA661835F8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600075</xdr:colOff>
      <xdr:row>25</xdr:row>
      <xdr:rowOff>28575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36476A53-B237-4200-A34D-5989D4BD10F8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44</xdr:row>
      <xdr:rowOff>28575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D245D099-F67C-483E-AFF6-6F1F20FF6BEA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44</xdr:row>
      <xdr:rowOff>28575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5780D52C-5C92-49CF-9AD3-28A9E0D3AF11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44</xdr:row>
      <xdr:rowOff>28575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607299DE-BE67-4114-A404-FEFE5C88C823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44</xdr:row>
      <xdr:rowOff>28575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137757A4-501B-4FDF-86FE-66BA661835F8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600075</xdr:colOff>
      <xdr:row>44</xdr:row>
      <xdr:rowOff>28575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36476A53-B237-4200-A34D-5989D4BD10F8}"/>
            </a:ext>
          </a:extLst>
        </xdr:cNvPr>
        <xdr:cNvSpPr txBox="1"/>
      </xdr:nvSpPr>
      <xdr:spPr>
        <a:xfrm>
          <a:off x="8191500" y="6743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6;&#1080;%20&#1076;&#1086;&#1082;&#1091;&#1084;&#1077;&#1085;&#1090;&#1099;\1_&#1084;&#1091;&#1085;&#1080;&#1094;&#1080;&#1087;&#1072;&#1083;&#1100;&#1085;&#1099;&#1077;%20&#1087;&#1088;&#1086;&#1075;&#1088;&#1072;&#1084;&#1084;&#1099;\!2025\!&#1052;&#1055;_&#1085;&#1086;&#1074;&#1099;&#1077;\&#1063;&#1077;&#1084;&#1072;&#1083;\&#1078;&#1080;&#1079;&#1085;&#1077;&#1086;&#1073;%202026-31\&#1045;&#1044;&#1044;&#1057;%20&#1087;&#1088;&#1086;&#1077;&#1082;&#1090;%20&#1084;&#1091;&#1085;&#1080;&#1094;&#1080;&#1087;&#1072;&#1083;&#1100;&#1085;&#1086;&#1081;%20&#1087;&#1088;&#1086;&#1075;&#1088;&#1072;&#1084;&#1084;&#1099;_&#1045;&#1044;&#1044;&#1057;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аспорт"/>
      <sheetName val="Показатели МП"/>
      <sheetName val="Структура МП"/>
      <sheetName val="Перечень мероприятий"/>
      <sheetName val="приложение 5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43"/>
  <sheetViews>
    <sheetView topLeftCell="A25" zoomScale="110" zoomScaleNormal="110" workbookViewId="0">
      <selection activeCell="L9" sqref="L9"/>
    </sheetView>
  </sheetViews>
  <sheetFormatPr defaultRowHeight="15"/>
  <cols>
    <col min="1" max="1" width="42.28515625" style="18" customWidth="1"/>
    <col min="2" max="2" width="8.85546875" style="18" customWidth="1"/>
    <col min="3" max="3" width="55.5703125" style="18" customWidth="1"/>
    <col min="4" max="4" width="8.85546875" style="16" customWidth="1"/>
    <col min="5" max="16384" width="9.140625" style="16"/>
  </cols>
  <sheetData>
    <row r="1" spans="1:3" ht="15" customHeight="1">
      <c r="A1" s="17"/>
      <c r="B1" s="71" t="s">
        <v>197</v>
      </c>
      <c r="C1" s="71"/>
    </row>
    <row r="2" spans="1:3" ht="79.5" customHeight="1">
      <c r="A2" s="17"/>
      <c r="B2" s="72" t="s">
        <v>337</v>
      </c>
      <c r="C2" s="72"/>
    </row>
    <row r="3" spans="1:3">
      <c r="A3" s="17"/>
      <c r="B3" s="73"/>
      <c r="C3" s="73"/>
    </row>
    <row r="4" spans="1:3">
      <c r="A4" s="17"/>
      <c r="B4" s="73"/>
      <c r="C4" s="73"/>
    </row>
    <row r="5" spans="1:3">
      <c r="A5" s="74" t="s">
        <v>11</v>
      </c>
      <c r="B5" s="74"/>
      <c r="C5" s="74"/>
    </row>
    <row r="6" spans="1:3" ht="18.75">
      <c r="A6" s="62" t="s">
        <v>198</v>
      </c>
      <c r="B6" s="62"/>
      <c r="C6" s="62"/>
    </row>
    <row r="7" spans="1:3" ht="38.25" customHeight="1">
      <c r="A7" s="63" t="s">
        <v>210</v>
      </c>
      <c r="B7" s="63"/>
      <c r="C7" s="63"/>
    </row>
    <row r="8" spans="1:3">
      <c r="A8" s="64"/>
      <c r="B8" s="64"/>
      <c r="C8" s="64"/>
    </row>
    <row r="9" spans="1:3">
      <c r="A9" s="74" t="s">
        <v>199</v>
      </c>
      <c r="B9" s="75"/>
      <c r="C9" s="75"/>
    </row>
    <row r="10" spans="1:3">
      <c r="A10" s="17"/>
      <c r="B10" s="17"/>
    </row>
    <row r="11" spans="1:3" ht="78" customHeight="1">
      <c r="A11" s="25" t="s">
        <v>200</v>
      </c>
      <c r="B11" s="57" t="s">
        <v>328</v>
      </c>
      <c r="C11" s="58"/>
    </row>
    <row r="12" spans="1:3" ht="30">
      <c r="A12" s="26" t="s">
        <v>201</v>
      </c>
      <c r="B12" s="65" t="s">
        <v>12</v>
      </c>
      <c r="C12" s="66"/>
    </row>
    <row r="13" spans="1:3" ht="28.5" customHeight="1">
      <c r="A13" s="59" t="s">
        <v>202</v>
      </c>
      <c r="B13" s="67" t="s">
        <v>203</v>
      </c>
      <c r="C13" s="67"/>
    </row>
    <row r="14" spans="1:3" ht="29.25" customHeight="1">
      <c r="A14" s="60"/>
      <c r="B14" s="67" t="s">
        <v>204</v>
      </c>
      <c r="C14" s="67"/>
    </row>
    <row r="15" spans="1:3" ht="30" customHeight="1">
      <c r="A15" s="60"/>
      <c r="B15" s="67" t="s">
        <v>205</v>
      </c>
      <c r="C15" s="67"/>
    </row>
    <row r="16" spans="1:3" ht="16.5" customHeight="1">
      <c r="A16" s="60"/>
      <c r="B16" s="68" t="s">
        <v>206</v>
      </c>
      <c r="C16" s="68"/>
    </row>
    <row r="17" spans="1:3" ht="15.75" customHeight="1">
      <c r="A17" s="61"/>
      <c r="B17" s="67" t="s">
        <v>191</v>
      </c>
      <c r="C17" s="67"/>
    </row>
    <row r="18" spans="1:3" ht="17.25" customHeight="1">
      <c r="A18" s="59" t="s">
        <v>207</v>
      </c>
      <c r="B18" s="67" t="s">
        <v>229</v>
      </c>
      <c r="C18" s="67"/>
    </row>
    <row r="19" spans="1:3" ht="15.75" customHeight="1">
      <c r="A19" s="60"/>
      <c r="B19" s="67" t="s">
        <v>230</v>
      </c>
      <c r="C19" s="67"/>
    </row>
    <row r="20" spans="1:3" ht="17.25" customHeight="1">
      <c r="A20" s="60"/>
      <c r="B20" s="67" t="s">
        <v>231</v>
      </c>
      <c r="C20" s="67"/>
    </row>
    <row r="21" spans="1:3" ht="16.5" customHeight="1">
      <c r="A21" s="60"/>
      <c r="B21" s="67" t="s">
        <v>232</v>
      </c>
      <c r="C21" s="67"/>
    </row>
    <row r="22" spans="1:3" ht="16.5" customHeight="1">
      <c r="A22" s="60"/>
      <c r="B22" s="69" t="s">
        <v>233</v>
      </c>
      <c r="C22" s="70"/>
    </row>
    <row r="23" spans="1:3" ht="15" customHeight="1">
      <c r="A23" s="59" t="s">
        <v>208</v>
      </c>
      <c r="B23" s="31" t="s">
        <v>13</v>
      </c>
      <c r="C23" s="32">
        <f>'приложение 5'!D8</f>
        <v>870272.71088000003</v>
      </c>
    </row>
    <row r="24" spans="1:3">
      <c r="A24" s="60"/>
      <c r="B24" s="31" t="s">
        <v>14</v>
      </c>
      <c r="C24" s="32">
        <f>'приложение 5'!E8</f>
        <v>83373.843380000006</v>
      </c>
    </row>
    <row r="25" spans="1:3">
      <c r="A25" s="60"/>
      <c r="B25" s="31" t="s">
        <v>15</v>
      </c>
      <c r="C25" s="32">
        <f>'приложение 5'!F8</f>
        <v>38737.35338</v>
      </c>
    </row>
    <row r="26" spans="1:3">
      <c r="A26" s="60"/>
      <c r="B26" s="31" t="s">
        <v>16</v>
      </c>
      <c r="C26" s="32">
        <f>'приложение 5'!G8</f>
        <v>0</v>
      </c>
    </row>
    <row r="27" spans="1:3">
      <c r="A27" s="60"/>
      <c r="B27" s="31" t="s">
        <v>17</v>
      </c>
      <c r="C27" s="32">
        <f>'приложение 5'!H8</f>
        <v>0</v>
      </c>
    </row>
    <row r="28" spans="1:3">
      <c r="A28" s="61"/>
      <c r="B28" s="31" t="s">
        <v>18</v>
      </c>
      <c r="C28" s="32">
        <f>'приложение 5'!I8</f>
        <v>0</v>
      </c>
    </row>
    <row r="29" spans="1:3" ht="169.5" customHeight="1">
      <c r="A29" s="25" t="s">
        <v>19</v>
      </c>
      <c r="B29" s="56" t="s">
        <v>209</v>
      </c>
      <c r="C29" s="56"/>
    </row>
    <row r="30" spans="1:3">
      <c r="A30" s="17"/>
      <c r="B30" s="17"/>
    </row>
    <row r="31" spans="1:3">
      <c r="A31" s="17"/>
      <c r="B31" s="17"/>
    </row>
    <row r="32" spans="1:3">
      <c r="A32" s="17"/>
      <c r="B32" s="17"/>
    </row>
    <row r="33" spans="1:2">
      <c r="A33" s="17"/>
      <c r="B33" s="17"/>
    </row>
    <row r="34" spans="1:2">
      <c r="A34" s="17"/>
      <c r="B34" s="17"/>
    </row>
    <row r="35" spans="1:2">
      <c r="A35" s="17"/>
      <c r="B35" s="17"/>
    </row>
    <row r="36" spans="1:2">
      <c r="A36" s="17"/>
      <c r="B36" s="17"/>
    </row>
    <row r="37" spans="1:2">
      <c r="A37" s="17"/>
      <c r="B37" s="17"/>
    </row>
    <row r="38" spans="1:2">
      <c r="A38" s="17"/>
      <c r="B38" s="17"/>
    </row>
    <row r="39" spans="1:2">
      <c r="A39" s="17"/>
      <c r="B39" s="17"/>
    </row>
    <row r="40" spans="1:2">
      <c r="A40" s="17"/>
      <c r="B40" s="17"/>
    </row>
    <row r="41" spans="1:2">
      <c r="A41" s="17"/>
      <c r="B41" s="17"/>
    </row>
    <row r="42" spans="1:2">
      <c r="A42" s="17"/>
      <c r="B42" s="17"/>
    </row>
    <row r="43" spans="1:2">
      <c r="A43" s="17"/>
      <c r="B43" s="17"/>
    </row>
  </sheetData>
  <mergeCells count="25">
    <mergeCell ref="A13:A17"/>
    <mergeCell ref="B22:C22"/>
    <mergeCell ref="A18:A22"/>
    <mergeCell ref="B1:C1"/>
    <mergeCell ref="B2:C2"/>
    <mergeCell ref="B3:C3"/>
    <mergeCell ref="B4:C4"/>
    <mergeCell ref="A5:C5"/>
    <mergeCell ref="A9:C9"/>
    <mergeCell ref="B29:C29"/>
    <mergeCell ref="B11:C11"/>
    <mergeCell ref="A23:A28"/>
    <mergeCell ref="A6:C6"/>
    <mergeCell ref="A7:C7"/>
    <mergeCell ref="A8:C8"/>
    <mergeCell ref="B12:C12"/>
    <mergeCell ref="B15:C15"/>
    <mergeCell ref="B13:C13"/>
    <mergeCell ref="B16:C16"/>
    <mergeCell ref="B14:C14"/>
    <mergeCell ref="B21:C21"/>
    <mergeCell ref="B18:C18"/>
    <mergeCell ref="B19:C19"/>
    <mergeCell ref="B20:C20"/>
    <mergeCell ref="B17:C17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40"/>
  <sheetViews>
    <sheetView zoomScale="95" zoomScaleNormal="95" workbookViewId="0">
      <pane ySplit="5" topLeftCell="A6" activePane="bottomLeft" state="frozen"/>
      <selection pane="bottomLeft" sqref="A1:XFD1048576"/>
    </sheetView>
  </sheetViews>
  <sheetFormatPr defaultRowHeight="15"/>
  <cols>
    <col min="1" max="1" width="6.42578125" style="103" customWidth="1"/>
    <col min="2" max="2" width="61.42578125" style="103" customWidth="1"/>
    <col min="3" max="3" width="14.28515625" style="103" customWidth="1"/>
    <col min="4" max="4" width="10.28515625" style="103" customWidth="1"/>
    <col min="5" max="10" width="9.140625" style="103"/>
    <col min="11" max="11" width="35.28515625" style="103" customWidth="1"/>
    <col min="12" max="12" width="33.85546875" style="103" customWidth="1"/>
    <col min="13" max="13" width="19.140625" style="103" customWidth="1"/>
    <col min="14" max="14" width="12.140625" style="103" customWidth="1"/>
    <col min="15" max="16384" width="9.140625" style="103"/>
  </cols>
  <sheetData>
    <row r="2" spans="1:15">
      <c r="A2" s="104" t="s">
        <v>211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5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5" s="107" customFormat="1" ht="15" customHeight="1">
      <c r="A4" s="106" t="s">
        <v>0</v>
      </c>
      <c r="B4" s="106" t="s">
        <v>338</v>
      </c>
      <c r="C4" s="106" t="s">
        <v>20</v>
      </c>
      <c r="D4" s="106" t="s">
        <v>339</v>
      </c>
      <c r="E4" s="106" t="s">
        <v>21</v>
      </c>
      <c r="F4" s="106"/>
      <c r="G4" s="106"/>
      <c r="H4" s="106"/>
      <c r="I4" s="106"/>
      <c r="J4" s="106"/>
      <c r="K4" s="106" t="s">
        <v>340</v>
      </c>
      <c r="L4" s="106" t="s">
        <v>341</v>
      </c>
      <c r="M4" s="106" t="s">
        <v>342</v>
      </c>
    </row>
    <row r="5" spans="1:15" s="109" customFormat="1" ht="38.25" customHeight="1">
      <c r="A5" s="106"/>
      <c r="B5" s="106"/>
      <c r="C5" s="106"/>
      <c r="D5" s="106"/>
      <c r="E5" s="108" t="s">
        <v>2</v>
      </c>
      <c r="F5" s="108" t="s">
        <v>3</v>
      </c>
      <c r="G5" s="108" t="s">
        <v>4</v>
      </c>
      <c r="H5" s="108" t="s">
        <v>5</v>
      </c>
      <c r="I5" s="108" t="s">
        <v>6</v>
      </c>
      <c r="J5" s="108" t="s">
        <v>7</v>
      </c>
      <c r="K5" s="106"/>
      <c r="L5" s="106"/>
      <c r="M5" s="106"/>
    </row>
    <row r="6" spans="1:15">
      <c r="A6" s="110">
        <v>1</v>
      </c>
      <c r="B6" s="110">
        <v>2</v>
      </c>
      <c r="C6" s="110">
        <v>3</v>
      </c>
      <c r="D6" s="110">
        <v>4</v>
      </c>
      <c r="E6" s="110">
        <v>5</v>
      </c>
      <c r="F6" s="110">
        <v>6</v>
      </c>
      <c r="G6" s="110">
        <v>7</v>
      </c>
      <c r="H6" s="110">
        <v>8</v>
      </c>
      <c r="I6" s="110">
        <v>9</v>
      </c>
      <c r="J6" s="110">
        <v>10</v>
      </c>
      <c r="K6" s="110">
        <v>11</v>
      </c>
      <c r="L6" s="110">
        <v>12</v>
      </c>
      <c r="M6" s="110">
        <v>13</v>
      </c>
    </row>
    <row r="7" spans="1:15">
      <c r="A7" s="123" t="s">
        <v>59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</row>
    <row r="8" spans="1:15" ht="75">
      <c r="A8" s="112">
        <v>1</v>
      </c>
      <c r="B8" s="113" t="s">
        <v>51</v>
      </c>
      <c r="C8" s="112" t="s">
        <v>22</v>
      </c>
      <c r="D8" s="112">
        <v>100</v>
      </c>
      <c r="E8" s="112">
        <v>100</v>
      </c>
      <c r="F8" s="112">
        <v>100</v>
      </c>
      <c r="G8" s="112">
        <v>100</v>
      </c>
      <c r="H8" s="112">
        <v>100</v>
      </c>
      <c r="I8" s="112">
        <v>100</v>
      </c>
      <c r="J8" s="112">
        <v>100</v>
      </c>
      <c r="K8" s="113" t="s">
        <v>54</v>
      </c>
      <c r="L8" s="113" t="s">
        <v>58</v>
      </c>
      <c r="M8" s="112" t="s">
        <v>155</v>
      </c>
    </row>
    <row r="9" spans="1:15" ht="17.25" customHeight="1">
      <c r="A9" s="123" t="s">
        <v>212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</row>
    <row r="10" spans="1:15" ht="75">
      <c r="A10" s="112">
        <v>2</v>
      </c>
      <c r="B10" s="113" t="s">
        <v>56</v>
      </c>
      <c r="C10" s="113" t="s">
        <v>55</v>
      </c>
      <c r="D10" s="112">
        <v>0</v>
      </c>
      <c r="E10" s="112">
        <v>0</v>
      </c>
      <c r="F10" s="112">
        <v>0</v>
      </c>
      <c r="G10" s="112">
        <v>0</v>
      </c>
      <c r="H10" s="112">
        <v>0</v>
      </c>
      <c r="I10" s="112">
        <v>0</v>
      </c>
      <c r="J10" s="112">
        <v>0</v>
      </c>
      <c r="K10" s="113" t="s">
        <v>54</v>
      </c>
      <c r="L10" s="114" t="s">
        <v>57</v>
      </c>
      <c r="M10" s="112" t="s">
        <v>155</v>
      </c>
    </row>
    <row r="11" spans="1:15">
      <c r="A11" s="123" t="s">
        <v>53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</row>
    <row r="12" spans="1:15" ht="61.5" customHeight="1">
      <c r="A12" s="112">
        <v>3</v>
      </c>
      <c r="B12" s="113" t="s">
        <v>52</v>
      </c>
      <c r="C12" s="112" t="s">
        <v>22</v>
      </c>
      <c r="D12" s="112">
        <v>0</v>
      </c>
      <c r="E12" s="112">
        <v>0</v>
      </c>
      <c r="F12" s="112">
        <v>0</v>
      </c>
      <c r="G12" s="112">
        <v>0</v>
      </c>
      <c r="H12" s="112">
        <v>0</v>
      </c>
      <c r="I12" s="112">
        <v>0</v>
      </c>
      <c r="J12" s="112">
        <v>0</v>
      </c>
      <c r="K12" s="113" t="s">
        <v>54</v>
      </c>
      <c r="L12" s="113" t="s">
        <v>155</v>
      </c>
      <c r="M12" s="113" t="s">
        <v>155</v>
      </c>
      <c r="N12" s="115"/>
      <c r="O12" s="116"/>
    </row>
    <row r="13" spans="1:15" ht="15" customHeight="1">
      <c r="A13" s="123" t="s">
        <v>189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4"/>
      <c r="N13" s="116"/>
      <c r="O13" s="116"/>
    </row>
    <row r="14" spans="1:15" ht="48" customHeight="1">
      <c r="A14" s="112">
        <v>4</v>
      </c>
      <c r="B14" s="113" t="s">
        <v>143</v>
      </c>
      <c r="C14" s="112" t="s">
        <v>117</v>
      </c>
      <c r="D14" s="112">
        <v>3</v>
      </c>
      <c r="E14" s="112">
        <v>3</v>
      </c>
      <c r="F14" s="112">
        <v>3</v>
      </c>
      <c r="G14" s="112">
        <v>3</v>
      </c>
      <c r="H14" s="112">
        <v>3</v>
      </c>
      <c r="I14" s="112">
        <v>3</v>
      </c>
      <c r="J14" s="112">
        <v>3</v>
      </c>
      <c r="K14" s="113" t="s">
        <v>251</v>
      </c>
      <c r="L14" s="113" t="s">
        <v>155</v>
      </c>
      <c r="M14" s="54" t="s">
        <v>155</v>
      </c>
      <c r="N14" s="116"/>
      <c r="O14" s="116"/>
    </row>
    <row r="15" spans="1:15" ht="45">
      <c r="A15" s="112">
        <v>5</v>
      </c>
      <c r="B15" s="113" t="s">
        <v>213</v>
      </c>
      <c r="C15" s="112" t="s">
        <v>22</v>
      </c>
      <c r="D15" s="112">
        <v>0</v>
      </c>
      <c r="E15" s="112">
        <v>0</v>
      </c>
      <c r="F15" s="112">
        <v>0</v>
      </c>
      <c r="G15" s="112">
        <v>0</v>
      </c>
      <c r="H15" s="112">
        <v>0</v>
      </c>
      <c r="I15" s="112">
        <v>0</v>
      </c>
      <c r="J15" s="112">
        <v>0</v>
      </c>
      <c r="K15" s="113" t="s">
        <v>214</v>
      </c>
      <c r="L15" s="113" t="s">
        <v>155</v>
      </c>
      <c r="M15" s="54" t="s">
        <v>155</v>
      </c>
      <c r="N15" s="116"/>
      <c r="O15" s="116"/>
    </row>
    <row r="16" spans="1:15" ht="29.25" customHeight="1">
      <c r="A16" s="112">
        <v>6</v>
      </c>
      <c r="B16" s="113" t="s">
        <v>215</v>
      </c>
      <c r="C16" s="112" t="s">
        <v>22</v>
      </c>
      <c r="D16" s="112">
        <v>1</v>
      </c>
      <c r="E16" s="112">
        <v>1</v>
      </c>
      <c r="F16" s="112">
        <v>1</v>
      </c>
      <c r="G16" s="112">
        <v>1</v>
      </c>
      <c r="H16" s="112">
        <v>1</v>
      </c>
      <c r="I16" s="112">
        <v>1</v>
      </c>
      <c r="J16" s="112">
        <v>1</v>
      </c>
      <c r="K16" s="113" t="s">
        <v>216</v>
      </c>
      <c r="L16" s="113" t="s">
        <v>155</v>
      </c>
      <c r="M16" s="113" t="s">
        <v>155</v>
      </c>
    </row>
    <row r="17" spans="1:13">
      <c r="A17" s="118"/>
      <c r="B17" s="123" t="s">
        <v>187</v>
      </c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</row>
    <row r="18" spans="1:13" ht="76.5" customHeight="1">
      <c r="A18" s="118">
        <v>7</v>
      </c>
      <c r="B18" s="113" t="s">
        <v>192</v>
      </c>
      <c r="C18" s="119" t="s">
        <v>217</v>
      </c>
      <c r="D18" s="118">
        <v>0</v>
      </c>
      <c r="E18" s="118">
        <v>2</v>
      </c>
      <c r="F18" s="118">
        <v>2</v>
      </c>
      <c r="G18" s="118">
        <v>2</v>
      </c>
      <c r="H18" s="118">
        <v>2</v>
      </c>
      <c r="I18" s="118">
        <v>2</v>
      </c>
      <c r="J18" s="118">
        <v>2</v>
      </c>
      <c r="K18" s="113" t="s">
        <v>193</v>
      </c>
      <c r="L18" s="113" t="s">
        <v>155</v>
      </c>
      <c r="M18" s="113" t="s">
        <v>155</v>
      </c>
    </row>
    <row r="19" spans="1:13">
      <c r="A19" s="120"/>
      <c r="B19" s="121"/>
      <c r="C19" s="120"/>
      <c r="D19" s="120"/>
      <c r="E19" s="120"/>
      <c r="F19" s="120"/>
      <c r="G19" s="120"/>
      <c r="H19" s="120"/>
      <c r="I19" s="120"/>
      <c r="J19" s="120"/>
      <c r="K19" s="122"/>
      <c r="L19" s="122"/>
      <c r="M19" s="122"/>
    </row>
    <row r="20" spans="1:13">
      <c r="A20" s="120"/>
      <c r="B20" s="121"/>
      <c r="C20" s="120"/>
      <c r="D20" s="120"/>
      <c r="E20" s="120"/>
      <c r="F20" s="120"/>
      <c r="G20" s="120"/>
      <c r="H20" s="120"/>
      <c r="I20" s="120"/>
      <c r="J20" s="120"/>
      <c r="K20" s="122"/>
      <c r="L20" s="122"/>
      <c r="M20" s="122"/>
    </row>
    <row r="21" spans="1:13">
      <c r="A21" s="120"/>
      <c r="B21" s="121"/>
      <c r="C21" s="120"/>
      <c r="D21" s="120"/>
      <c r="E21" s="120"/>
      <c r="F21" s="120"/>
      <c r="G21" s="120"/>
      <c r="H21" s="120"/>
      <c r="I21" s="120"/>
      <c r="J21" s="120"/>
      <c r="K21" s="122"/>
      <c r="L21" s="122"/>
      <c r="M21" s="122"/>
    </row>
    <row r="22" spans="1:13">
      <c r="A22" s="120"/>
      <c r="B22" s="121"/>
      <c r="C22" s="120"/>
      <c r="D22" s="120"/>
      <c r="E22" s="120"/>
      <c r="F22" s="120"/>
      <c r="G22" s="120"/>
      <c r="H22" s="120"/>
      <c r="I22" s="120"/>
      <c r="J22" s="120"/>
      <c r="K22" s="122"/>
      <c r="L22" s="122"/>
      <c r="M22" s="122"/>
    </row>
    <row r="23" spans="1:13">
      <c r="A23" s="120"/>
      <c r="B23" s="121"/>
      <c r="C23" s="120"/>
      <c r="D23" s="120"/>
      <c r="E23" s="120"/>
      <c r="F23" s="120"/>
      <c r="G23" s="120"/>
      <c r="H23" s="120"/>
      <c r="I23" s="120"/>
      <c r="J23" s="120"/>
      <c r="K23" s="122"/>
      <c r="L23" s="122"/>
      <c r="M23" s="122"/>
    </row>
    <row r="24" spans="1:13">
      <c r="A24" s="120"/>
      <c r="B24" s="121"/>
      <c r="C24" s="120"/>
      <c r="D24" s="120"/>
      <c r="E24" s="120"/>
      <c r="F24" s="120"/>
      <c r="G24" s="120"/>
      <c r="H24" s="120"/>
      <c r="I24" s="120"/>
      <c r="J24" s="120"/>
      <c r="K24" s="122"/>
      <c r="L24" s="122"/>
      <c r="M24" s="122"/>
    </row>
    <row r="25" spans="1:13">
      <c r="A25" s="120"/>
      <c r="B25" s="121"/>
      <c r="C25" s="120"/>
      <c r="D25" s="120"/>
      <c r="E25" s="120"/>
      <c r="F25" s="120"/>
      <c r="G25" s="120"/>
      <c r="H25" s="120"/>
      <c r="I25" s="120"/>
      <c r="J25" s="120"/>
      <c r="K25" s="122"/>
      <c r="L25" s="122"/>
      <c r="M25" s="122"/>
    </row>
    <row r="26" spans="1:13">
      <c r="A26" s="120"/>
      <c r="B26" s="121"/>
      <c r="C26" s="120"/>
      <c r="D26" s="120"/>
      <c r="E26" s="120"/>
      <c r="F26" s="120"/>
      <c r="G26" s="120"/>
      <c r="H26" s="120"/>
      <c r="I26" s="120"/>
      <c r="J26" s="120"/>
      <c r="K26" s="122"/>
      <c r="L26" s="122"/>
      <c r="M26" s="122"/>
    </row>
    <row r="27" spans="1:13">
      <c r="A27" s="120"/>
      <c r="B27" s="121"/>
      <c r="C27" s="120"/>
      <c r="D27" s="120"/>
      <c r="E27" s="120"/>
      <c r="F27" s="120"/>
      <c r="G27" s="120"/>
      <c r="H27" s="120"/>
      <c r="I27" s="120"/>
      <c r="J27" s="120"/>
      <c r="K27" s="122"/>
      <c r="L27" s="122"/>
      <c r="M27" s="122"/>
    </row>
    <row r="28" spans="1:13">
      <c r="A28" s="120"/>
      <c r="B28" s="121"/>
      <c r="C28" s="120"/>
      <c r="D28" s="120"/>
      <c r="E28" s="120"/>
      <c r="F28" s="120"/>
      <c r="G28" s="120"/>
      <c r="H28" s="120"/>
      <c r="I28" s="120"/>
      <c r="J28" s="120"/>
      <c r="K28" s="122"/>
      <c r="L28" s="122"/>
      <c r="M28" s="122"/>
    </row>
    <row r="29" spans="1:13" hidden="1">
      <c r="A29" s="120"/>
      <c r="B29" s="121"/>
      <c r="C29" s="120"/>
      <c r="D29" s="120"/>
      <c r="E29" s="120"/>
      <c r="F29" s="120"/>
      <c r="G29" s="120"/>
      <c r="H29" s="120"/>
      <c r="I29" s="120"/>
      <c r="J29" s="120"/>
      <c r="K29" s="122"/>
      <c r="L29" s="122"/>
      <c r="M29" s="122"/>
    </row>
    <row r="30" spans="1:13" ht="38.25" hidden="1" customHeight="1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</row>
    <row r="31" spans="1:13" ht="16.5" hidden="1">
      <c r="A31" s="126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</row>
    <row r="32" spans="1:13" ht="16.5" hidden="1">
      <c r="A32" s="126"/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</row>
    <row r="33" spans="1:13" ht="16.5" hidden="1">
      <c r="A33" s="126"/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</row>
    <row r="34" spans="1:13" ht="16.5" hidden="1">
      <c r="A34" s="126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</row>
    <row r="35" spans="1:13" ht="16.5" hidden="1">
      <c r="A35" s="126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</row>
    <row r="36" spans="1:13" hidden="1"/>
    <row r="37" spans="1:13" hidden="1"/>
    <row r="38" spans="1:13" hidden="1"/>
    <row r="39" spans="1:13" hidden="1"/>
    <row r="40" spans="1:13" hidden="1"/>
  </sheetData>
  <mergeCells count="20">
    <mergeCell ref="A2:M2"/>
    <mergeCell ref="L4:L5"/>
    <mergeCell ref="M4:M5"/>
    <mergeCell ref="E4:J4"/>
    <mergeCell ref="C4:C5"/>
    <mergeCell ref="D4:D5"/>
    <mergeCell ref="B4:B5"/>
    <mergeCell ref="A4:A5"/>
    <mergeCell ref="K4:K5"/>
    <mergeCell ref="A33:M33"/>
    <mergeCell ref="A34:M34"/>
    <mergeCell ref="A35:M35"/>
    <mergeCell ref="A7:M7"/>
    <mergeCell ref="A30:M30"/>
    <mergeCell ref="A31:M31"/>
    <mergeCell ref="A32:M32"/>
    <mergeCell ref="A9:M9"/>
    <mergeCell ref="A11:M11"/>
    <mergeCell ref="B17:M17"/>
    <mergeCell ref="A13:M1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6"/>
  <sheetViews>
    <sheetView zoomScale="110" zoomScaleNormal="110" workbookViewId="0">
      <pane ySplit="4" topLeftCell="A77" activePane="bottomLeft" state="frozen"/>
      <selection pane="bottomLeft" activeCell="E19" sqref="E19"/>
    </sheetView>
  </sheetViews>
  <sheetFormatPr defaultRowHeight="15"/>
  <cols>
    <col min="1" max="1" width="7.140625" style="3" customWidth="1"/>
    <col min="2" max="2" width="58.7109375" customWidth="1"/>
    <col min="3" max="3" width="48" customWidth="1"/>
    <col min="4" max="4" width="72.28515625" customWidth="1"/>
    <col min="5" max="5" width="52.5703125" style="16" customWidth="1"/>
  </cols>
  <sheetData>
    <row r="1" spans="1:5" s="16" customFormat="1">
      <c r="A1" s="36"/>
    </row>
    <row r="2" spans="1:5" s="16" customFormat="1">
      <c r="A2" s="74" t="s">
        <v>218</v>
      </c>
      <c r="B2" s="74"/>
      <c r="C2" s="74"/>
      <c r="D2" s="74"/>
    </row>
    <row r="3" spans="1:5" s="16" customFormat="1">
      <c r="A3" s="19"/>
      <c r="B3" s="20"/>
      <c r="C3" s="20"/>
      <c r="D3" s="20"/>
    </row>
    <row r="4" spans="1:5" s="37" customFormat="1" ht="28.5">
      <c r="A4" s="22" t="s">
        <v>0</v>
      </c>
      <c r="B4" s="21" t="s">
        <v>183</v>
      </c>
      <c r="C4" s="23" t="s">
        <v>184</v>
      </c>
      <c r="D4" s="21" t="s">
        <v>185</v>
      </c>
    </row>
    <row r="5" spans="1:5" s="16" customFormat="1">
      <c r="A5" s="24">
        <v>1</v>
      </c>
      <c r="B5" s="33">
        <v>2</v>
      </c>
      <c r="C5" s="33">
        <v>3</v>
      </c>
      <c r="D5" s="33">
        <v>4</v>
      </c>
    </row>
    <row r="6" spans="1:5" ht="15" customHeight="1">
      <c r="A6" s="11" t="s">
        <v>8</v>
      </c>
      <c r="B6" s="82" t="s">
        <v>228</v>
      </c>
      <c r="C6" s="82"/>
      <c r="D6" s="82"/>
    </row>
    <row r="7" spans="1:5" ht="15" customHeight="1">
      <c r="A7" s="11" t="s">
        <v>23</v>
      </c>
      <c r="B7" s="82" t="s">
        <v>221</v>
      </c>
      <c r="C7" s="82"/>
      <c r="D7" s="82"/>
    </row>
    <row r="8" spans="1:5" s="16" customFormat="1" ht="17.25" customHeight="1">
      <c r="A8" s="24"/>
      <c r="B8" s="38" t="s">
        <v>219</v>
      </c>
      <c r="C8" s="38"/>
      <c r="D8" s="27" t="s">
        <v>24</v>
      </c>
    </row>
    <row r="9" spans="1:5" s="16" customFormat="1" ht="60">
      <c r="A9" s="24" t="s">
        <v>25</v>
      </c>
      <c r="B9" s="25" t="s">
        <v>60</v>
      </c>
      <c r="C9" s="25" t="s">
        <v>61</v>
      </c>
      <c r="D9" s="26" t="s">
        <v>78</v>
      </c>
    </row>
    <row r="10" spans="1:5" ht="15" customHeight="1">
      <c r="A10" s="11" t="s">
        <v>42</v>
      </c>
      <c r="B10" s="82" t="s">
        <v>140</v>
      </c>
      <c r="C10" s="82"/>
      <c r="D10" s="82"/>
    </row>
    <row r="11" spans="1:5" s="16" customFormat="1">
      <c r="A11" s="24"/>
      <c r="B11" s="38" t="s">
        <v>219</v>
      </c>
      <c r="C11" s="38"/>
      <c r="D11" s="27" t="s">
        <v>24</v>
      </c>
    </row>
    <row r="12" spans="1:5" s="16" customFormat="1" ht="60">
      <c r="A12" s="24" t="s">
        <v>63</v>
      </c>
      <c r="B12" s="25" t="s">
        <v>224</v>
      </c>
      <c r="C12" s="25" t="s">
        <v>225</v>
      </c>
      <c r="D12" s="25" t="s">
        <v>155</v>
      </c>
    </row>
    <row r="13" spans="1:5" s="16" customFormat="1" ht="45">
      <c r="A13" s="24" t="s">
        <v>137</v>
      </c>
      <c r="B13" s="25" t="s">
        <v>90</v>
      </c>
      <c r="C13" s="25" t="s">
        <v>220</v>
      </c>
      <c r="D13" s="25" t="s">
        <v>155</v>
      </c>
    </row>
    <row r="14" spans="1:5" ht="17.25" customHeight="1">
      <c r="A14" s="15" t="s">
        <v>70</v>
      </c>
      <c r="B14" s="87" t="s">
        <v>222</v>
      </c>
      <c r="C14" s="87"/>
      <c r="D14" s="87"/>
      <c r="E14" s="35"/>
    </row>
    <row r="15" spans="1:5" ht="34.5" customHeight="1">
      <c r="A15" s="24"/>
      <c r="B15" s="88" t="s">
        <v>333</v>
      </c>
      <c r="C15" s="89"/>
      <c r="D15" s="27" t="s">
        <v>24</v>
      </c>
      <c r="E15" s="35"/>
    </row>
    <row r="16" spans="1:5" s="16" customFormat="1" ht="46.5" customHeight="1">
      <c r="A16" s="24" t="s">
        <v>71</v>
      </c>
      <c r="B16" s="25" t="s">
        <v>332</v>
      </c>
      <c r="C16" s="25" t="s">
        <v>165</v>
      </c>
      <c r="D16" s="40" t="s">
        <v>223</v>
      </c>
      <c r="E16" s="35"/>
    </row>
    <row r="17" spans="1:5" ht="15" customHeight="1">
      <c r="A17" s="11" t="s">
        <v>138</v>
      </c>
      <c r="B17" s="82" t="s">
        <v>62</v>
      </c>
      <c r="C17" s="82"/>
      <c r="D17" s="82"/>
    </row>
    <row r="18" spans="1:5" s="16" customFormat="1">
      <c r="A18" s="24"/>
      <c r="B18" s="38" t="s">
        <v>219</v>
      </c>
      <c r="C18" s="38"/>
      <c r="D18" s="27" t="s">
        <v>24</v>
      </c>
    </row>
    <row r="19" spans="1:5" s="16" customFormat="1" ht="60">
      <c r="A19" s="24" t="s">
        <v>139</v>
      </c>
      <c r="B19" s="25" t="s">
        <v>64</v>
      </c>
      <c r="C19" s="25" t="s">
        <v>65</v>
      </c>
      <c r="D19" s="26" t="s">
        <v>78</v>
      </c>
    </row>
    <row r="20" spans="1:5" ht="15" customHeight="1">
      <c r="A20" s="11" t="s">
        <v>226</v>
      </c>
      <c r="B20" s="82" t="s">
        <v>95</v>
      </c>
      <c r="C20" s="82"/>
      <c r="D20" s="82"/>
    </row>
    <row r="21" spans="1:5" s="16" customFormat="1">
      <c r="A21" s="24"/>
      <c r="B21" s="86" t="s">
        <v>219</v>
      </c>
      <c r="C21" s="86"/>
      <c r="D21" s="27" t="s">
        <v>24</v>
      </c>
    </row>
    <row r="22" spans="1:5" s="16" customFormat="1" ht="30">
      <c r="A22" s="24" t="s">
        <v>227</v>
      </c>
      <c r="B22" s="25" t="s">
        <v>92</v>
      </c>
      <c r="C22" s="25" t="s">
        <v>61</v>
      </c>
      <c r="D22" s="25" t="s">
        <v>155</v>
      </c>
      <c r="E22" s="18"/>
    </row>
    <row r="23" spans="1:5" ht="15" customHeight="1">
      <c r="A23" s="11" t="s">
        <v>9</v>
      </c>
      <c r="B23" s="82" t="s">
        <v>234</v>
      </c>
      <c r="C23" s="82"/>
      <c r="D23" s="82"/>
    </row>
    <row r="24" spans="1:5" ht="15" customHeight="1">
      <c r="A24" s="11" t="s">
        <v>72</v>
      </c>
      <c r="B24" s="82" t="s">
        <v>103</v>
      </c>
      <c r="C24" s="82"/>
      <c r="D24" s="82"/>
    </row>
    <row r="25" spans="1:5" s="16" customFormat="1">
      <c r="A25" s="24"/>
      <c r="B25" s="86" t="s">
        <v>219</v>
      </c>
      <c r="C25" s="86"/>
      <c r="D25" s="27" t="s">
        <v>24</v>
      </c>
    </row>
    <row r="26" spans="1:5" s="16" customFormat="1" ht="30">
      <c r="A26" s="24" t="s">
        <v>73</v>
      </c>
      <c r="B26" s="25" t="s">
        <v>104</v>
      </c>
      <c r="C26" s="25" t="s">
        <v>155</v>
      </c>
      <c r="D26" s="26" t="s">
        <v>56</v>
      </c>
    </row>
    <row r="27" spans="1:5" ht="15" customHeight="1">
      <c r="A27" s="11" t="s">
        <v>74</v>
      </c>
      <c r="B27" s="82" t="s">
        <v>99</v>
      </c>
      <c r="C27" s="82"/>
      <c r="D27" s="82"/>
    </row>
    <row r="28" spans="1:5" s="16" customFormat="1">
      <c r="A28" s="24"/>
      <c r="B28" s="86" t="s">
        <v>219</v>
      </c>
      <c r="C28" s="86"/>
      <c r="D28" s="27" t="s">
        <v>24</v>
      </c>
    </row>
    <row r="29" spans="1:5" s="16" customFormat="1" ht="30">
      <c r="A29" s="24" t="s">
        <v>75</v>
      </c>
      <c r="B29" s="41" t="s">
        <v>100</v>
      </c>
      <c r="C29" s="25" t="s">
        <v>155</v>
      </c>
      <c r="D29" s="26" t="s">
        <v>56</v>
      </c>
    </row>
    <row r="30" spans="1:5" ht="15" customHeight="1">
      <c r="A30" s="11" t="s">
        <v>79</v>
      </c>
      <c r="B30" s="82" t="s">
        <v>76</v>
      </c>
      <c r="C30" s="82"/>
      <c r="D30" s="82"/>
    </row>
    <row r="31" spans="1:5" s="16" customFormat="1">
      <c r="A31" s="24"/>
      <c r="B31" s="86" t="s">
        <v>219</v>
      </c>
      <c r="C31" s="86"/>
      <c r="D31" s="27" t="s">
        <v>24</v>
      </c>
    </row>
    <row r="32" spans="1:5" s="16" customFormat="1" ht="90">
      <c r="A32" s="24" t="s">
        <v>93</v>
      </c>
      <c r="B32" s="25" t="s">
        <v>235</v>
      </c>
      <c r="C32" s="26" t="s">
        <v>88</v>
      </c>
      <c r="D32" s="25" t="s">
        <v>56</v>
      </c>
    </row>
    <row r="33" spans="1:4" ht="15" customHeight="1">
      <c r="A33" s="11" t="s">
        <v>101</v>
      </c>
      <c r="B33" s="82" t="s">
        <v>77</v>
      </c>
      <c r="C33" s="82"/>
      <c r="D33" s="82"/>
    </row>
    <row r="34" spans="1:4" s="16" customFormat="1">
      <c r="A34" s="24"/>
      <c r="B34" s="86" t="s">
        <v>219</v>
      </c>
      <c r="C34" s="86"/>
      <c r="D34" s="27" t="s">
        <v>24</v>
      </c>
    </row>
    <row r="35" spans="1:4" s="16" customFormat="1" ht="60.75" customHeight="1">
      <c r="A35" s="24" t="s">
        <v>102</v>
      </c>
      <c r="B35" s="25" t="s">
        <v>91</v>
      </c>
      <c r="C35" s="26" t="s">
        <v>89</v>
      </c>
      <c r="D35" s="25" t="s">
        <v>96</v>
      </c>
    </row>
    <row r="36" spans="1:4" ht="15" customHeight="1">
      <c r="A36" s="11" t="s">
        <v>10</v>
      </c>
      <c r="B36" s="82" t="s">
        <v>236</v>
      </c>
      <c r="C36" s="82"/>
      <c r="D36" s="82"/>
    </row>
    <row r="37" spans="1:4" ht="15" customHeight="1">
      <c r="A37" s="11" t="s">
        <v>81</v>
      </c>
      <c r="B37" s="82" t="s">
        <v>80</v>
      </c>
      <c r="C37" s="82"/>
      <c r="D37" s="82"/>
    </row>
    <row r="38" spans="1:4" s="16" customFormat="1">
      <c r="A38" s="24"/>
      <c r="B38" s="86" t="s">
        <v>219</v>
      </c>
      <c r="C38" s="86"/>
      <c r="D38" s="27" t="s">
        <v>24</v>
      </c>
    </row>
    <row r="39" spans="1:4" s="16" customFormat="1" ht="60">
      <c r="A39" s="24" t="s">
        <v>82</v>
      </c>
      <c r="B39" s="25" t="s">
        <v>97</v>
      </c>
      <c r="C39" s="26" t="s">
        <v>83</v>
      </c>
      <c r="D39" s="25" t="s">
        <v>52</v>
      </c>
    </row>
    <row r="40" spans="1:4" s="16" customFormat="1" ht="75">
      <c r="A40" s="24" t="s">
        <v>237</v>
      </c>
      <c r="B40" s="25" t="s">
        <v>85</v>
      </c>
      <c r="C40" s="26" t="s">
        <v>84</v>
      </c>
      <c r="D40" s="25" t="s">
        <v>52</v>
      </c>
    </row>
    <row r="41" spans="1:4" s="16" customFormat="1" ht="60">
      <c r="A41" s="24" t="s">
        <v>238</v>
      </c>
      <c r="B41" s="25" t="s">
        <v>94</v>
      </c>
      <c r="C41" s="26" t="s">
        <v>87</v>
      </c>
      <c r="D41" s="25" t="s">
        <v>52</v>
      </c>
    </row>
    <row r="42" spans="1:4" ht="15" customHeight="1">
      <c r="A42" s="11" t="s">
        <v>32</v>
      </c>
      <c r="B42" s="82" t="s">
        <v>241</v>
      </c>
      <c r="C42" s="82"/>
      <c r="D42" s="82"/>
    </row>
    <row r="43" spans="1:4" ht="15" customHeight="1">
      <c r="A43" s="11" t="s">
        <v>113</v>
      </c>
      <c r="B43" s="82" t="s">
        <v>239</v>
      </c>
      <c r="C43" s="82"/>
      <c r="D43" s="82"/>
    </row>
    <row r="44" spans="1:4" s="16" customFormat="1">
      <c r="A44" s="24"/>
      <c r="B44" s="86" t="s">
        <v>219</v>
      </c>
      <c r="C44" s="86"/>
      <c r="D44" s="27" t="s">
        <v>24</v>
      </c>
    </row>
    <row r="45" spans="1:4" s="16" customFormat="1" ht="30">
      <c r="A45" s="24" t="s">
        <v>190</v>
      </c>
      <c r="B45" s="25" t="s">
        <v>86</v>
      </c>
      <c r="C45" s="34" t="s">
        <v>240</v>
      </c>
      <c r="D45" s="25" t="s">
        <v>155</v>
      </c>
    </row>
    <row r="46" spans="1:4" ht="16.5" customHeight="1">
      <c r="A46" s="15" t="s">
        <v>242</v>
      </c>
      <c r="B46" s="82" t="s">
        <v>243</v>
      </c>
      <c r="C46" s="82"/>
      <c r="D46" s="82"/>
    </row>
    <row r="47" spans="1:4" ht="16.5" customHeight="1">
      <c r="A47" s="15" t="s">
        <v>98</v>
      </c>
      <c r="B47" s="82" t="s">
        <v>249</v>
      </c>
      <c r="C47" s="82"/>
      <c r="D47" s="82"/>
    </row>
    <row r="48" spans="1:4" s="16" customFormat="1" ht="29.25" customHeight="1">
      <c r="A48" s="24"/>
      <c r="B48" s="81" t="s">
        <v>252</v>
      </c>
      <c r="C48" s="81"/>
      <c r="D48" s="42" t="s">
        <v>24</v>
      </c>
    </row>
    <row r="49" spans="1:5" s="16" customFormat="1" ht="90">
      <c r="A49" s="78" t="s">
        <v>244</v>
      </c>
      <c r="B49" s="59" t="s">
        <v>147</v>
      </c>
      <c r="C49" s="26" t="s">
        <v>148</v>
      </c>
      <c r="D49" s="25" t="s">
        <v>142</v>
      </c>
    </row>
    <row r="50" spans="1:5" s="16" customFormat="1" ht="154.5">
      <c r="A50" s="79"/>
      <c r="B50" s="60"/>
      <c r="C50" s="26" t="s">
        <v>149</v>
      </c>
      <c r="D50" s="25" t="s">
        <v>143</v>
      </c>
      <c r="E50" s="39"/>
    </row>
    <row r="51" spans="1:5" s="16" customFormat="1" ht="105">
      <c r="A51" s="80"/>
      <c r="B51" s="61"/>
      <c r="C51" s="26" t="s">
        <v>150</v>
      </c>
      <c r="D51" s="25" t="s">
        <v>145</v>
      </c>
    </row>
    <row r="52" spans="1:5" ht="15.75" customHeight="1">
      <c r="A52" s="15" t="s">
        <v>245</v>
      </c>
      <c r="B52" s="82" t="s">
        <v>250</v>
      </c>
      <c r="C52" s="82"/>
      <c r="D52" s="82"/>
    </row>
    <row r="53" spans="1:5" s="16" customFormat="1" ht="15" customHeight="1">
      <c r="A53" s="24"/>
      <c r="B53" s="76" t="s">
        <v>253</v>
      </c>
      <c r="C53" s="77"/>
      <c r="D53" s="42" t="s">
        <v>24</v>
      </c>
    </row>
    <row r="54" spans="1:5" s="16" customFormat="1" ht="45">
      <c r="A54" s="24" t="s">
        <v>246</v>
      </c>
      <c r="B54" s="25" t="s">
        <v>151</v>
      </c>
      <c r="C54" s="26" t="s">
        <v>152</v>
      </c>
      <c r="D54" s="25" t="s">
        <v>144</v>
      </c>
    </row>
    <row r="55" spans="1:5" s="16" customFormat="1" ht="30">
      <c r="A55" s="24" t="s">
        <v>247</v>
      </c>
      <c r="B55" s="25" t="s">
        <v>153</v>
      </c>
      <c r="C55" s="26" t="s">
        <v>154</v>
      </c>
      <c r="D55" s="25" t="s">
        <v>155</v>
      </c>
    </row>
    <row r="56" spans="1:5" ht="15.75" customHeight="1">
      <c r="A56" s="15" t="s">
        <v>248</v>
      </c>
      <c r="B56" s="82" t="s">
        <v>254</v>
      </c>
      <c r="C56" s="82"/>
      <c r="D56" s="82"/>
      <c r="E56" s="16" t="s">
        <v>257</v>
      </c>
    </row>
    <row r="57" spans="1:5" s="16" customFormat="1" ht="31.5" customHeight="1">
      <c r="A57" s="24"/>
      <c r="B57" s="81" t="s">
        <v>252</v>
      </c>
      <c r="C57" s="81"/>
      <c r="D57" s="42" t="s">
        <v>24</v>
      </c>
    </row>
    <row r="58" spans="1:5" s="16" customFormat="1" ht="45">
      <c r="A58" s="24" t="s">
        <v>255</v>
      </c>
      <c r="B58" s="25" t="s">
        <v>256</v>
      </c>
      <c r="C58" s="25" t="s">
        <v>157</v>
      </c>
      <c r="D58" s="25" t="s">
        <v>155</v>
      </c>
    </row>
    <row r="59" spans="1:5" ht="15" customHeight="1">
      <c r="A59" s="15" t="s">
        <v>258</v>
      </c>
      <c r="B59" s="82" t="s">
        <v>166</v>
      </c>
      <c r="C59" s="82"/>
      <c r="D59" s="82"/>
    </row>
    <row r="60" spans="1:5" s="16" customFormat="1" ht="15" customHeight="1">
      <c r="A60" s="43"/>
      <c r="B60" s="76" t="s">
        <v>253</v>
      </c>
      <c r="C60" s="77"/>
      <c r="D60" s="42" t="s">
        <v>24</v>
      </c>
    </row>
    <row r="61" spans="1:5" s="16" customFormat="1" ht="30">
      <c r="A61" s="24" t="s">
        <v>260</v>
      </c>
      <c r="B61" s="44" t="s">
        <v>168</v>
      </c>
      <c r="C61" s="25" t="s">
        <v>259</v>
      </c>
      <c r="D61" s="25" t="s">
        <v>215</v>
      </c>
    </row>
    <row r="62" spans="1:5" ht="17.25" customHeight="1">
      <c r="A62" s="15" t="s">
        <v>261</v>
      </c>
      <c r="B62" s="82" t="s">
        <v>167</v>
      </c>
      <c r="C62" s="82"/>
      <c r="D62" s="82"/>
    </row>
    <row r="63" spans="1:5" s="16" customFormat="1" ht="18.75" customHeight="1">
      <c r="A63" s="45"/>
      <c r="B63" s="83" t="s">
        <v>253</v>
      </c>
      <c r="C63" s="84"/>
      <c r="D63" s="46" t="s">
        <v>24</v>
      </c>
    </row>
    <row r="64" spans="1:5" s="16" customFormat="1" ht="30">
      <c r="A64" s="24" t="s">
        <v>262</v>
      </c>
      <c r="B64" s="25" t="s">
        <v>171</v>
      </c>
      <c r="C64" s="25" t="s">
        <v>181</v>
      </c>
      <c r="D64" s="25" t="s">
        <v>215</v>
      </c>
    </row>
    <row r="65" spans="1:4" ht="30" customHeight="1">
      <c r="A65" s="15" t="s">
        <v>263</v>
      </c>
      <c r="B65" s="82" t="s">
        <v>173</v>
      </c>
      <c r="C65" s="82"/>
      <c r="D65" s="82"/>
    </row>
    <row r="66" spans="1:4" s="16" customFormat="1" ht="17.25" customHeight="1">
      <c r="A66" s="22"/>
      <c r="B66" s="76" t="s">
        <v>281</v>
      </c>
      <c r="C66" s="77"/>
      <c r="D66" s="46" t="s">
        <v>24</v>
      </c>
    </row>
    <row r="67" spans="1:4" s="16" customFormat="1" ht="45">
      <c r="A67" s="24" t="s">
        <v>264</v>
      </c>
      <c r="B67" s="25" t="s">
        <v>196</v>
      </c>
      <c r="C67" s="25" t="s">
        <v>265</v>
      </c>
      <c r="D67" s="25" t="s">
        <v>213</v>
      </c>
    </row>
    <row r="68" spans="1:4" ht="15" customHeight="1">
      <c r="A68" s="15" t="s">
        <v>266</v>
      </c>
      <c r="B68" s="82" t="s">
        <v>169</v>
      </c>
      <c r="C68" s="82"/>
      <c r="D68" s="82"/>
    </row>
    <row r="69" spans="1:4" s="16" customFormat="1" ht="15" customHeight="1">
      <c r="A69" s="22"/>
      <c r="B69" s="76" t="s">
        <v>279</v>
      </c>
      <c r="C69" s="77"/>
      <c r="D69" s="46" t="s">
        <v>24</v>
      </c>
    </row>
    <row r="70" spans="1:4" s="16" customFormat="1" ht="30">
      <c r="A70" s="24" t="s">
        <v>269</v>
      </c>
      <c r="B70" s="25" t="s">
        <v>172</v>
      </c>
      <c r="C70" s="25" t="s">
        <v>267</v>
      </c>
      <c r="D70" s="25" t="s">
        <v>268</v>
      </c>
    </row>
    <row r="71" spans="1:4" ht="17.25" customHeight="1">
      <c r="A71" s="15" t="s">
        <v>270</v>
      </c>
      <c r="B71" s="82" t="s">
        <v>170</v>
      </c>
      <c r="C71" s="82"/>
      <c r="D71" s="82"/>
    </row>
    <row r="72" spans="1:4" s="16" customFormat="1" ht="15.75" customHeight="1">
      <c r="A72" s="22"/>
      <c r="B72" s="76" t="s">
        <v>280</v>
      </c>
      <c r="C72" s="77"/>
      <c r="D72" s="46" t="s">
        <v>24</v>
      </c>
    </row>
    <row r="73" spans="1:4" s="16" customFormat="1" ht="45">
      <c r="A73" s="24" t="s">
        <v>271</v>
      </c>
      <c r="B73" s="25" t="s">
        <v>175</v>
      </c>
      <c r="C73" s="25" t="s">
        <v>272</v>
      </c>
      <c r="D73" s="25" t="s">
        <v>215</v>
      </c>
    </row>
    <row r="74" spans="1:4" ht="17.25" customHeight="1">
      <c r="A74" s="15" t="s">
        <v>273</v>
      </c>
      <c r="B74" s="82" t="s">
        <v>180</v>
      </c>
      <c r="C74" s="82"/>
      <c r="D74" s="82"/>
    </row>
    <row r="75" spans="1:4" s="16" customFormat="1" ht="17.25" customHeight="1">
      <c r="A75" s="22"/>
      <c r="B75" s="76" t="s">
        <v>281</v>
      </c>
      <c r="C75" s="77"/>
      <c r="D75" s="46" t="s">
        <v>24</v>
      </c>
    </row>
    <row r="76" spans="1:4" s="16" customFormat="1" ht="45">
      <c r="A76" s="24" t="s">
        <v>276</v>
      </c>
      <c r="B76" s="25" t="s">
        <v>274</v>
      </c>
      <c r="C76" s="25" t="s">
        <v>275</v>
      </c>
      <c r="D76" s="25" t="s">
        <v>215</v>
      </c>
    </row>
    <row r="77" spans="1:4" ht="15" customHeight="1">
      <c r="A77" s="15" t="s">
        <v>277</v>
      </c>
      <c r="B77" s="82" t="s">
        <v>194</v>
      </c>
      <c r="C77" s="82"/>
      <c r="D77" s="82"/>
    </row>
    <row r="78" spans="1:4" s="16" customFormat="1" ht="15" customHeight="1">
      <c r="A78" s="24"/>
      <c r="B78" s="76" t="s">
        <v>283</v>
      </c>
      <c r="C78" s="77"/>
      <c r="D78" s="46" t="s">
        <v>24</v>
      </c>
    </row>
    <row r="79" spans="1:4" s="16" customFormat="1" ht="30">
      <c r="A79" s="24" t="s">
        <v>282</v>
      </c>
      <c r="B79" s="25" t="s">
        <v>334</v>
      </c>
      <c r="C79" s="25" t="s">
        <v>155</v>
      </c>
      <c r="D79" s="25" t="s">
        <v>155</v>
      </c>
    </row>
    <row r="80" spans="1:4" ht="16.5">
      <c r="A80" s="85"/>
      <c r="B80" s="85"/>
      <c r="C80" s="85"/>
      <c r="D80" s="85"/>
    </row>
    <row r="81" spans="1:4" ht="16.5">
      <c r="A81" s="85"/>
      <c r="B81" s="85"/>
      <c r="C81" s="85"/>
      <c r="D81" s="85"/>
    </row>
    <row r="82" spans="1:4" ht="16.5">
      <c r="A82" s="85"/>
      <c r="B82" s="85"/>
      <c r="C82" s="85"/>
      <c r="D82" s="85"/>
    </row>
    <row r="83" spans="1:4" ht="16.5">
      <c r="A83" s="85"/>
      <c r="B83" s="85"/>
      <c r="C83" s="85"/>
      <c r="D83" s="85"/>
    </row>
    <row r="84" spans="1:4" ht="16.5">
      <c r="A84" s="85"/>
      <c r="B84" s="85"/>
      <c r="C84" s="85"/>
      <c r="D84" s="85"/>
    </row>
    <row r="85" spans="1:4">
      <c r="A85" s="4"/>
      <c r="B85" s="2"/>
      <c r="C85" s="2"/>
      <c r="D85" s="2"/>
    </row>
    <row r="88" spans="1:4">
      <c r="B88" s="10"/>
      <c r="C88" s="10"/>
      <c r="D88" s="10"/>
    </row>
    <row r="89" spans="1:4">
      <c r="B89" s="10"/>
      <c r="C89" s="12"/>
      <c r="D89" s="10"/>
    </row>
    <row r="90" spans="1:4">
      <c r="B90" s="10"/>
      <c r="C90" s="10"/>
      <c r="D90" s="10"/>
    </row>
    <row r="91" spans="1:4">
      <c r="B91" s="10"/>
      <c r="C91" s="10"/>
      <c r="D91" s="10"/>
    </row>
    <row r="92" spans="1:4">
      <c r="B92" s="10"/>
      <c r="C92" s="10"/>
      <c r="D92" s="10"/>
    </row>
    <row r="93" spans="1:4">
      <c r="B93" s="10"/>
      <c r="C93" s="10"/>
      <c r="D93" s="10"/>
    </row>
    <row r="94" spans="1:4">
      <c r="B94" s="10"/>
      <c r="C94" s="10"/>
      <c r="D94" s="10"/>
    </row>
    <row r="95" spans="1:4">
      <c r="B95" s="10"/>
      <c r="C95" s="10"/>
      <c r="D95" s="10"/>
    </row>
    <row r="96" spans="1:4">
      <c r="B96" s="10"/>
      <c r="C96" s="10"/>
      <c r="D96" s="10"/>
    </row>
  </sheetData>
  <mergeCells count="52">
    <mergeCell ref="B20:D20"/>
    <mergeCell ref="B56:D56"/>
    <mergeCell ref="B52:D52"/>
    <mergeCell ref="B42:D42"/>
    <mergeCell ref="B43:D43"/>
    <mergeCell ref="B25:C25"/>
    <mergeCell ref="B28:C28"/>
    <mergeCell ref="B31:C31"/>
    <mergeCell ref="B34:C34"/>
    <mergeCell ref="B38:C38"/>
    <mergeCell ref="B44:C44"/>
    <mergeCell ref="B48:C48"/>
    <mergeCell ref="B47:D47"/>
    <mergeCell ref="B49:B51"/>
    <mergeCell ref="A2:D2"/>
    <mergeCell ref="B6:D6"/>
    <mergeCell ref="B7:D7"/>
    <mergeCell ref="B17:D17"/>
    <mergeCell ref="B10:D10"/>
    <mergeCell ref="B14:D14"/>
    <mergeCell ref="B15:C15"/>
    <mergeCell ref="A84:D84"/>
    <mergeCell ref="B21:C21"/>
    <mergeCell ref="A80:D80"/>
    <mergeCell ref="A81:D81"/>
    <mergeCell ref="A82:D82"/>
    <mergeCell ref="A83:D83"/>
    <mergeCell ref="B23:D23"/>
    <mergeCell ref="B24:D24"/>
    <mergeCell ref="B33:D33"/>
    <mergeCell ref="B36:D36"/>
    <mergeCell ref="B37:D37"/>
    <mergeCell ref="B30:D30"/>
    <mergeCell ref="B27:D27"/>
    <mergeCell ref="B46:D46"/>
    <mergeCell ref="B68:D68"/>
    <mergeCell ref="B77:D77"/>
    <mergeCell ref="B78:C78"/>
    <mergeCell ref="A49:A51"/>
    <mergeCell ref="B53:C53"/>
    <mergeCell ref="B57:C57"/>
    <mergeCell ref="B62:D62"/>
    <mergeCell ref="B59:D59"/>
    <mergeCell ref="B60:C60"/>
    <mergeCell ref="B71:D71"/>
    <mergeCell ref="B65:D65"/>
    <mergeCell ref="B74:D74"/>
    <mergeCell ref="B63:C63"/>
    <mergeCell ref="B66:C66"/>
    <mergeCell ref="B69:C69"/>
    <mergeCell ref="B72:C72"/>
    <mergeCell ref="B75:C75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6"/>
  <sheetViews>
    <sheetView zoomScale="110" zoomScaleNormal="110" workbookViewId="0">
      <pane ySplit="6" topLeftCell="A13" activePane="bottomLeft" state="frozen"/>
      <selection pane="bottomLeft" sqref="A1:XFD1048576"/>
    </sheetView>
  </sheetViews>
  <sheetFormatPr defaultRowHeight="15"/>
  <cols>
    <col min="1" max="1" width="7" style="182" customWidth="1"/>
    <col min="2" max="2" width="42.42578125" style="140" customWidth="1"/>
    <col min="3" max="3" width="29.5703125" style="140" customWidth="1"/>
    <col min="4" max="4" width="11.85546875" style="140" customWidth="1"/>
    <col min="5" max="5" width="11.28515625" style="140" customWidth="1"/>
    <col min="6" max="11" width="9.140625" style="140"/>
    <col min="12" max="12" width="16.140625" style="140" customWidth="1"/>
    <col min="13" max="13" width="16.42578125" style="140" customWidth="1"/>
    <col min="14" max="16384" width="9.140625" style="140"/>
  </cols>
  <sheetData>
    <row r="1" spans="1:13" s="105" customFormat="1">
      <c r="A1" s="127"/>
    </row>
    <row r="2" spans="1:13" s="105" customFormat="1">
      <c r="A2" s="128" t="s">
        <v>284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s="105" customFormat="1">
      <c r="A3" s="127"/>
    </row>
    <row r="4" spans="1:13" s="105" customFormat="1" ht="30" customHeight="1">
      <c r="A4" s="129" t="s">
        <v>0</v>
      </c>
      <c r="B4" s="130" t="s">
        <v>286</v>
      </c>
      <c r="C4" s="131" t="s">
        <v>26</v>
      </c>
      <c r="D4" s="131"/>
      <c r="E4" s="131"/>
      <c r="F4" s="131"/>
      <c r="G4" s="131"/>
      <c r="H4" s="131"/>
      <c r="I4" s="131"/>
      <c r="J4" s="131"/>
      <c r="K4" s="131"/>
      <c r="L4" s="131" t="s">
        <v>28</v>
      </c>
      <c r="M4" s="131"/>
    </row>
    <row r="5" spans="1:13" s="105" customFormat="1" ht="30" customHeight="1">
      <c r="A5" s="129"/>
      <c r="B5" s="130"/>
      <c r="C5" s="130" t="s">
        <v>285</v>
      </c>
      <c r="D5" s="130" t="s">
        <v>20</v>
      </c>
      <c r="E5" s="130" t="s">
        <v>343</v>
      </c>
      <c r="F5" s="131" t="s">
        <v>27</v>
      </c>
      <c r="G5" s="131"/>
      <c r="H5" s="131"/>
      <c r="I5" s="131"/>
      <c r="J5" s="131"/>
      <c r="K5" s="131"/>
      <c r="L5" s="132" t="s">
        <v>29</v>
      </c>
      <c r="M5" s="132" t="s">
        <v>30</v>
      </c>
    </row>
    <row r="6" spans="1:13" s="105" customFormat="1">
      <c r="A6" s="129"/>
      <c r="B6" s="130"/>
      <c r="C6" s="130"/>
      <c r="D6" s="130"/>
      <c r="E6" s="130"/>
      <c r="F6" s="132" t="s">
        <v>43</v>
      </c>
      <c r="G6" s="132" t="s">
        <v>44</v>
      </c>
      <c r="H6" s="132" t="s">
        <v>45</v>
      </c>
      <c r="I6" s="132" t="s">
        <v>46</v>
      </c>
      <c r="J6" s="132" t="s">
        <v>47</v>
      </c>
      <c r="K6" s="132" t="s">
        <v>48</v>
      </c>
      <c r="L6" s="133"/>
      <c r="M6" s="133"/>
    </row>
    <row r="7" spans="1:13" s="105" customFormat="1">
      <c r="A7" s="134" t="s">
        <v>8</v>
      </c>
      <c r="B7" s="135">
        <v>2</v>
      </c>
      <c r="C7" s="135">
        <v>3</v>
      </c>
      <c r="D7" s="135">
        <v>4</v>
      </c>
      <c r="E7" s="135">
        <v>5</v>
      </c>
      <c r="F7" s="136">
        <v>6</v>
      </c>
      <c r="G7" s="136">
        <v>7</v>
      </c>
      <c r="H7" s="136">
        <v>8</v>
      </c>
      <c r="I7" s="136">
        <v>9</v>
      </c>
      <c r="J7" s="136">
        <v>10</v>
      </c>
      <c r="K7" s="136">
        <v>11</v>
      </c>
      <c r="L7" s="136">
        <v>12</v>
      </c>
      <c r="M7" s="136">
        <v>13</v>
      </c>
    </row>
    <row r="8" spans="1:13">
      <c r="A8" s="137" t="s">
        <v>66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9"/>
    </row>
    <row r="9" spans="1:13" s="105" customFormat="1">
      <c r="A9" s="141" t="s">
        <v>60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</row>
    <row r="10" spans="1:13" s="143" customFormat="1" ht="45">
      <c r="A10" s="142" t="s">
        <v>23</v>
      </c>
      <c r="B10" s="113" t="s">
        <v>105</v>
      </c>
      <c r="C10" s="113" t="s">
        <v>67</v>
      </c>
      <c r="D10" s="112" t="s">
        <v>68</v>
      </c>
      <c r="E10" s="112">
        <v>1</v>
      </c>
      <c r="F10" s="112">
        <v>1</v>
      </c>
      <c r="G10" s="112">
        <v>1</v>
      </c>
      <c r="H10" s="112">
        <v>1</v>
      </c>
      <c r="I10" s="112">
        <v>1</v>
      </c>
      <c r="J10" s="112">
        <v>1</v>
      </c>
      <c r="K10" s="112">
        <v>1</v>
      </c>
      <c r="L10" s="112"/>
      <c r="M10" s="113" t="s">
        <v>69</v>
      </c>
    </row>
    <row r="11" spans="1:13" s="146" customFormat="1">
      <c r="A11" s="137" t="s">
        <v>107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5"/>
    </row>
    <row r="12" spans="1:13" s="143" customFormat="1">
      <c r="A12" s="147" t="s">
        <v>104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9"/>
    </row>
    <row r="13" spans="1:13" s="143" customFormat="1" ht="60">
      <c r="A13" s="142" t="s">
        <v>72</v>
      </c>
      <c r="B13" s="113" t="s">
        <v>110</v>
      </c>
      <c r="C13" s="113" t="s">
        <v>112</v>
      </c>
      <c r="D13" s="118" t="s">
        <v>22</v>
      </c>
      <c r="E13" s="118"/>
      <c r="F13" s="118"/>
      <c r="G13" s="118"/>
      <c r="H13" s="118"/>
      <c r="I13" s="118"/>
      <c r="J13" s="118"/>
      <c r="K13" s="118"/>
      <c r="L13" s="150"/>
      <c r="M13" s="113" t="s">
        <v>69</v>
      </c>
    </row>
    <row r="14" spans="1:13">
      <c r="A14" s="137" t="s">
        <v>108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5"/>
    </row>
    <row r="15" spans="1:13" s="143" customFormat="1">
      <c r="A15" s="147" t="s">
        <v>100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9"/>
    </row>
    <row r="16" spans="1:13" s="143" customFormat="1" ht="136.5" customHeight="1">
      <c r="A16" s="142" t="s">
        <v>81</v>
      </c>
      <c r="B16" s="113" t="s">
        <v>109</v>
      </c>
      <c r="C16" s="113" t="s">
        <v>111</v>
      </c>
      <c r="D16" s="118" t="s">
        <v>22</v>
      </c>
      <c r="E16" s="118">
        <v>30</v>
      </c>
      <c r="F16" s="118">
        <v>20</v>
      </c>
      <c r="G16" s="118">
        <v>10</v>
      </c>
      <c r="H16" s="118">
        <v>0</v>
      </c>
      <c r="I16" s="118">
        <v>0</v>
      </c>
      <c r="J16" s="118">
        <v>0</v>
      </c>
      <c r="K16" s="118">
        <v>0</v>
      </c>
      <c r="L16" s="150"/>
      <c r="M16" s="113" t="s">
        <v>69</v>
      </c>
    </row>
    <row r="17" spans="1:13" s="146" customFormat="1">
      <c r="A17" s="137" t="s">
        <v>135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5"/>
    </row>
    <row r="18" spans="1:13" s="146" customFormat="1">
      <c r="A18" s="147" t="s">
        <v>224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2"/>
    </row>
    <row r="19" spans="1:13" s="143" customFormat="1" ht="30">
      <c r="A19" s="142" t="s">
        <v>113</v>
      </c>
      <c r="B19" s="113" t="s">
        <v>224</v>
      </c>
      <c r="C19" s="113" t="s">
        <v>141</v>
      </c>
      <c r="D19" s="112" t="str">
        <f t="shared" ref="D19:K19" si="0">D10</f>
        <v>шт.</v>
      </c>
      <c r="E19" s="112">
        <f t="shared" si="0"/>
        <v>1</v>
      </c>
      <c r="F19" s="112">
        <f t="shared" si="0"/>
        <v>1</v>
      </c>
      <c r="G19" s="112">
        <f t="shared" si="0"/>
        <v>1</v>
      </c>
      <c r="H19" s="112">
        <f t="shared" si="0"/>
        <v>1</v>
      </c>
      <c r="I19" s="112">
        <f t="shared" si="0"/>
        <v>1</v>
      </c>
      <c r="J19" s="112">
        <f t="shared" si="0"/>
        <v>1</v>
      </c>
      <c r="K19" s="112">
        <f t="shared" si="0"/>
        <v>1</v>
      </c>
      <c r="L19" s="112"/>
      <c r="M19" s="113" t="s">
        <v>69</v>
      </c>
    </row>
    <row r="20" spans="1:13" s="143" customFormat="1" ht="45">
      <c r="A20" s="142" t="s">
        <v>114</v>
      </c>
      <c r="B20" s="113" t="s">
        <v>90</v>
      </c>
      <c r="C20" s="113" t="s">
        <v>106</v>
      </c>
      <c r="D20" s="112" t="s">
        <v>22</v>
      </c>
      <c r="E20" s="112">
        <v>100</v>
      </c>
      <c r="F20" s="112">
        <v>100</v>
      </c>
      <c r="G20" s="112">
        <v>100</v>
      </c>
      <c r="H20" s="112">
        <v>100</v>
      </c>
      <c r="I20" s="112">
        <v>100</v>
      </c>
      <c r="J20" s="112">
        <v>100</v>
      </c>
      <c r="K20" s="112">
        <v>100</v>
      </c>
      <c r="L20" s="112"/>
      <c r="M20" s="113" t="s">
        <v>69</v>
      </c>
    </row>
    <row r="21" spans="1:13" s="146" customFormat="1">
      <c r="A21" s="137" t="s">
        <v>287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5"/>
    </row>
    <row r="22" spans="1:13" s="143" customFormat="1">
      <c r="A22" s="57" t="s">
        <v>332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4"/>
    </row>
    <row r="23" spans="1:13" s="143" customFormat="1" ht="43.5" customHeight="1">
      <c r="A23" s="142" t="s">
        <v>98</v>
      </c>
      <c r="B23" s="113" t="s">
        <v>164</v>
      </c>
      <c r="C23" s="113" t="s">
        <v>336</v>
      </c>
      <c r="D23" s="112"/>
      <c r="E23" s="112"/>
      <c r="F23" s="112"/>
      <c r="G23" s="112"/>
      <c r="H23" s="112"/>
      <c r="I23" s="112"/>
      <c r="J23" s="112"/>
      <c r="K23" s="112"/>
      <c r="L23" s="112"/>
      <c r="M23" s="113" t="s">
        <v>69</v>
      </c>
    </row>
    <row r="24" spans="1:13" s="146" customFormat="1">
      <c r="A24" s="137" t="s">
        <v>288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5"/>
    </row>
    <row r="25" spans="1:13" s="143" customFormat="1">
      <c r="A25" s="147" t="s">
        <v>64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2"/>
    </row>
    <row r="26" spans="1:13" s="143" customFormat="1" ht="60">
      <c r="A26" s="142" t="s">
        <v>120</v>
      </c>
      <c r="B26" s="113" t="s">
        <v>115</v>
      </c>
      <c r="C26" s="113" t="s">
        <v>116</v>
      </c>
      <c r="D26" s="112" t="s">
        <v>117</v>
      </c>
      <c r="E26" s="112"/>
      <c r="F26" s="112"/>
      <c r="G26" s="112"/>
      <c r="H26" s="112"/>
      <c r="I26" s="112"/>
      <c r="J26" s="112"/>
      <c r="K26" s="112"/>
      <c r="L26" s="112"/>
      <c r="M26" s="113" t="s">
        <v>69</v>
      </c>
    </row>
    <row r="27" spans="1:13" s="146" customFormat="1">
      <c r="A27" s="137" t="s">
        <v>289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5"/>
    </row>
    <row r="28" spans="1:13" s="143" customFormat="1">
      <c r="A28" s="57" t="s">
        <v>92</v>
      </c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4"/>
    </row>
    <row r="29" spans="1:13" s="143" customFormat="1" ht="44.25" customHeight="1">
      <c r="A29" s="113" t="s">
        <v>121</v>
      </c>
      <c r="B29" s="113" t="s">
        <v>119</v>
      </c>
      <c r="C29" s="113" t="s">
        <v>118</v>
      </c>
      <c r="D29" s="113" t="s">
        <v>22</v>
      </c>
      <c r="E29" s="113">
        <v>100</v>
      </c>
      <c r="F29" s="113">
        <v>100</v>
      </c>
      <c r="G29" s="113">
        <v>100</v>
      </c>
      <c r="H29" s="113">
        <v>100</v>
      </c>
      <c r="I29" s="113">
        <v>100</v>
      </c>
      <c r="J29" s="113">
        <v>100</v>
      </c>
      <c r="K29" s="113">
        <v>100</v>
      </c>
      <c r="L29" s="113"/>
      <c r="M29" s="113" t="s">
        <v>69</v>
      </c>
    </row>
    <row r="30" spans="1:13" s="146" customFormat="1">
      <c r="A30" s="137" t="s">
        <v>290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5"/>
    </row>
    <row r="31" spans="1:13" s="143" customFormat="1">
      <c r="A31" s="147" t="s">
        <v>235</v>
      </c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6"/>
    </row>
    <row r="32" spans="1:13" s="143" customFormat="1" ht="30" customHeight="1">
      <c r="A32" s="157" t="s">
        <v>128</v>
      </c>
      <c r="B32" s="158" t="s">
        <v>122</v>
      </c>
      <c r="C32" s="113" t="s">
        <v>123</v>
      </c>
      <c r="D32" s="112" t="s">
        <v>22</v>
      </c>
      <c r="E32" s="112"/>
      <c r="F32" s="112"/>
      <c r="G32" s="112"/>
      <c r="H32" s="112"/>
      <c r="I32" s="112"/>
      <c r="J32" s="112"/>
      <c r="K32" s="112"/>
      <c r="L32" s="112"/>
      <c r="M32" s="113" t="s">
        <v>69</v>
      </c>
    </row>
    <row r="33" spans="1:13" s="143" customFormat="1" ht="30">
      <c r="A33" s="159"/>
      <c r="B33" s="160"/>
      <c r="C33" s="113" t="s">
        <v>124</v>
      </c>
      <c r="D33" s="112" t="s">
        <v>22</v>
      </c>
      <c r="E33" s="112"/>
      <c r="F33" s="112"/>
      <c r="G33" s="112"/>
      <c r="H33" s="112"/>
      <c r="I33" s="112"/>
      <c r="J33" s="112"/>
      <c r="K33" s="112"/>
      <c r="L33" s="112"/>
      <c r="M33" s="113" t="s">
        <v>69</v>
      </c>
    </row>
    <row r="34" spans="1:13" s="143" customFormat="1" ht="46.5" customHeight="1">
      <c r="A34" s="161"/>
      <c r="B34" s="162"/>
      <c r="C34" s="113" t="s">
        <v>291</v>
      </c>
      <c r="D34" s="112" t="s">
        <v>22</v>
      </c>
      <c r="E34" s="112">
        <v>100</v>
      </c>
      <c r="F34" s="112">
        <v>100</v>
      </c>
      <c r="G34" s="112">
        <v>100</v>
      </c>
      <c r="H34" s="112">
        <v>100</v>
      </c>
      <c r="I34" s="112">
        <v>100</v>
      </c>
      <c r="J34" s="112">
        <v>100</v>
      </c>
      <c r="K34" s="112">
        <v>100</v>
      </c>
      <c r="L34" s="112"/>
      <c r="M34" s="113" t="s">
        <v>69</v>
      </c>
    </row>
    <row r="35" spans="1:13" s="146" customFormat="1">
      <c r="A35" s="137" t="s">
        <v>292</v>
      </c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5"/>
    </row>
    <row r="36" spans="1:13" s="143" customFormat="1">
      <c r="A36" s="147" t="s">
        <v>91</v>
      </c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6"/>
    </row>
    <row r="37" spans="1:13" s="143" customFormat="1" ht="60">
      <c r="A37" s="142" t="s">
        <v>129</v>
      </c>
      <c r="B37" s="113" t="s">
        <v>186</v>
      </c>
      <c r="C37" s="112" t="s">
        <v>336</v>
      </c>
      <c r="D37" s="112"/>
      <c r="E37" s="112"/>
      <c r="F37" s="112"/>
      <c r="G37" s="112"/>
      <c r="H37" s="112"/>
      <c r="I37" s="112"/>
      <c r="J37" s="112"/>
      <c r="K37" s="112"/>
      <c r="L37" s="112"/>
      <c r="M37" s="113" t="s">
        <v>69</v>
      </c>
    </row>
    <row r="38" spans="1:13" s="146" customFormat="1">
      <c r="A38" s="137" t="s">
        <v>293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5"/>
    </row>
    <row r="39" spans="1:13" s="143" customFormat="1" ht="15" customHeight="1">
      <c r="A39" s="163" t="s">
        <v>125</v>
      </c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5"/>
    </row>
    <row r="40" spans="1:13" s="143" customFormat="1" ht="90">
      <c r="A40" s="142" t="s">
        <v>136</v>
      </c>
      <c r="B40" s="113" t="s">
        <v>126</v>
      </c>
      <c r="C40" s="113" t="s">
        <v>127</v>
      </c>
      <c r="D40" s="166" t="s">
        <v>22</v>
      </c>
      <c r="E40" s="112"/>
      <c r="F40" s="112"/>
      <c r="G40" s="112"/>
      <c r="H40" s="112"/>
      <c r="I40" s="112"/>
      <c r="J40" s="112"/>
      <c r="K40" s="112"/>
      <c r="L40" s="112"/>
      <c r="M40" s="113" t="s">
        <v>69</v>
      </c>
    </row>
    <row r="41" spans="1:13" s="146" customFormat="1">
      <c r="A41" s="137" t="s">
        <v>294</v>
      </c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5"/>
    </row>
    <row r="42" spans="1:13" s="143" customFormat="1" ht="15" customHeight="1">
      <c r="A42" s="163" t="s">
        <v>86</v>
      </c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5"/>
    </row>
    <row r="43" spans="1:13" s="143" customFormat="1" ht="48" customHeight="1">
      <c r="A43" s="142" t="s">
        <v>295</v>
      </c>
      <c r="B43" s="113" t="s">
        <v>296</v>
      </c>
      <c r="C43" s="113" t="s">
        <v>130</v>
      </c>
      <c r="D43" s="166"/>
      <c r="E43" s="112"/>
      <c r="F43" s="112"/>
      <c r="G43" s="112"/>
      <c r="H43" s="112"/>
      <c r="I43" s="112"/>
      <c r="J43" s="112"/>
      <c r="K43" s="112"/>
      <c r="L43" s="112"/>
      <c r="M43" s="113" t="s">
        <v>69</v>
      </c>
    </row>
    <row r="44" spans="1:13" s="146" customFormat="1">
      <c r="A44" s="137" t="s">
        <v>297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5"/>
    </row>
    <row r="45" spans="1:13" s="143" customFormat="1" ht="15.75" customHeight="1">
      <c r="A45" s="163" t="s">
        <v>147</v>
      </c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5"/>
    </row>
    <row r="46" spans="1:13" s="105" customFormat="1" ht="105">
      <c r="A46" s="167" t="s">
        <v>298</v>
      </c>
      <c r="B46" s="113" t="s">
        <v>158</v>
      </c>
      <c r="C46" s="113" t="s">
        <v>142</v>
      </c>
      <c r="D46" s="118" t="s">
        <v>22</v>
      </c>
      <c r="E46" s="118">
        <v>100</v>
      </c>
      <c r="F46" s="118">
        <v>100</v>
      </c>
      <c r="G46" s="118">
        <v>100</v>
      </c>
      <c r="H46" s="118">
        <v>100</v>
      </c>
      <c r="I46" s="118">
        <v>100</v>
      </c>
      <c r="J46" s="118">
        <v>100</v>
      </c>
      <c r="K46" s="118">
        <v>100</v>
      </c>
      <c r="L46" s="113"/>
      <c r="M46" s="113" t="s">
        <v>69</v>
      </c>
    </row>
    <row r="47" spans="1:13" s="105" customFormat="1" ht="90">
      <c r="A47" s="167" t="s">
        <v>299</v>
      </c>
      <c r="B47" s="113" t="s">
        <v>159</v>
      </c>
      <c r="C47" s="113" t="s">
        <v>143</v>
      </c>
      <c r="D47" s="118" t="s">
        <v>117</v>
      </c>
      <c r="E47" s="118">
        <v>3</v>
      </c>
      <c r="F47" s="118">
        <v>3</v>
      </c>
      <c r="G47" s="118">
        <v>3</v>
      </c>
      <c r="H47" s="118">
        <v>3</v>
      </c>
      <c r="I47" s="118">
        <v>3</v>
      </c>
      <c r="J47" s="118">
        <v>3</v>
      </c>
      <c r="K47" s="118">
        <v>3</v>
      </c>
      <c r="L47" s="113"/>
      <c r="M47" s="113" t="s">
        <v>69</v>
      </c>
    </row>
    <row r="48" spans="1:13" s="105" customFormat="1" ht="195">
      <c r="A48" s="167" t="s">
        <v>300</v>
      </c>
      <c r="B48" s="113" t="s">
        <v>145</v>
      </c>
      <c r="C48" s="113" t="s">
        <v>145</v>
      </c>
      <c r="D48" s="118" t="s">
        <v>22</v>
      </c>
      <c r="E48" s="118">
        <v>43</v>
      </c>
      <c r="F48" s="118">
        <f>E48+9.5</f>
        <v>52.5</v>
      </c>
      <c r="G48" s="118">
        <f t="shared" ref="G48:K48" si="1">F48+9.5</f>
        <v>62</v>
      </c>
      <c r="H48" s="118">
        <f t="shared" si="1"/>
        <v>71.5</v>
      </c>
      <c r="I48" s="118">
        <f t="shared" si="1"/>
        <v>81</v>
      </c>
      <c r="J48" s="118">
        <f t="shared" si="1"/>
        <v>90.5</v>
      </c>
      <c r="K48" s="118">
        <f t="shared" si="1"/>
        <v>100</v>
      </c>
      <c r="L48" s="113"/>
      <c r="M48" s="113" t="s">
        <v>69</v>
      </c>
    </row>
    <row r="49" spans="1:14" s="146" customFormat="1">
      <c r="A49" s="137" t="s">
        <v>301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5"/>
    </row>
    <row r="50" spans="1:14" s="143" customFormat="1" ht="15" customHeight="1">
      <c r="A50" s="163" t="s">
        <v>151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5"/>
    </row>
    <row r="51" spans="1:14" s="105" customFormat="1" ht="30">
      <c r="A51" s="167" t="s">
        <v>302</v>
      </c>
      <c r="B51" s="113" t="s">
        <v>160</v>
      </c>
      <c r="C51" s="113">
        <f>'[1]Показатели МП'!B47</f>
        <v>0</v>
      </c>
      <c r="D51" s="113">
        <f>'[1]Показатели МП'!C47</f>
        <v>0</v>
      </c>
      <c r="E51" s="113">
        <f>'[1]Показатели МП'!D47</f>
        <v>0</v>
      </c>
      <c r="F51" s="113">
        <v>66</v>
      </c>
      <c r="G51" s="113">
        <f>F51+6.8</f>
        <v>72.8</v>
      </c>
      <c r="H51" s="113">
        <f>G51+6.8</f>
        <v>79.599999999999994</v>
      </c>
      <c r="I51" s="113">
        <f>H51+6.8</f>
        <v>86.399999999999991</v>
      </c>
      <c r="J51" s="113">
        <f>I51+6.8</f>
        <v>93.199999999999989</v>
      </c>
      <c r="K51" s="113">
        <f>J51+6.8</f>
        <v>99.999999999999986</v>
      </c>
      <c r="L51" s="113"/>
      <c r="M51" s="113" t="s">
        <v>69</v>
      </c>
    </row>
    <row r="52" spans="1:14" s="105" customFormat="1" ht="30">
      <c r="A52" s="167" t="s">
        <v>303</v>
      </c>
      <c r="B52" s="113" t="s">
        <v>161</v>
      </c>
      <c r="C52" s="113" t="s">
        <v>155</v>
      </c>
      <c r="D52" s="113"/>
      <c r="E52" s="113"/>
      <c r="F52" s="113"/>
      <c r="G52" s="113"/>
      <c r="H52" s="113"/>
      <c r="I52" s="113"/>
      <c r="J52" s="113"/>
      <c r="K52" s="113"/>
      <c r="L52" s="113"/>
      <c r="M52" s="113" t="s">
        <v>69</v>
      </c>
    </row>
    <row r="53" spans="1:14" s="146" customFormat="1" ht="17.25" customHeight="1">
      <c r="A53" s="168" t="s">
        <v>330</v>
      </c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70"/>
    </row>
    <row r="54" spans="1:14" s="143" customFormat="1" ht="15" customHeight="1">
      <c r="A54" s="163" t="s">
        <v>156</v>
      </c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5"/>
    </row>
    <row r="55" spans="1:14" s="105" customFormat="1" ht="60">
      <c r="A55" s="113" t="s">
        <v>304</v>
      </c>
      <c r="B55" s="113" t="s">
        <v>162</v>
      </c>
      <c r="C55" s="113" t="s">
        <v>336</v>
      </c>
      <c r="D55" s="113"/>
      <c r="E55" s="113"/>
      <c r="F55" s="113"/>
      <c r="G55" s="113"/>
      <c r="H55" s="113"/>
      <c r="I55" s="113"/>
      <c r="J55" s="113"/>
      <c r="K55" s="113"/>
      <c r="L55" s="113"/>
      <c r="M55" s="113" t="s">
        <v>69</v>
      </c>
    </row>
    <row r="56" spans="1:14" s="146" customFormat="1" ht="13.5" customHeight="1">
      <c r="A56" s="168" t="s">
        <v>305</v>
      </c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70"/>
    </row>
    <row r="57" spans="1:14" s="143" customFormat="1" ht="15" customHeight="1">
      <c r="A57" s="163" t="s">
        <v>168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</row>
    <row r="58" spans="1:14" s="105" customFormat="1" ht="66.75" customHeight="1">
      <c r="A58" s="113" t="s">
        <v>306</v>
      </c>
      <c r="B58" s="113" t="s">
        <v>174</v>
      </c>
      <c r="C58" s="113" t="s">
        <v>307</v>
      </c>
      <c r="D58" s="113" t="s">
        <v>117</v>
      </c>
      <c r="E58" s="113">
        <v>10</v>
      </c>
      <c r="F58" s="113">
        <v>10</v>
      </c>
      <c r="G58" s="113">
        <v>10</v>
      </c>
      <c r="H58" s="113">
        <v>10</v>
      </c>
      <c r="I58" s="113">
        <v>10</v>
      </c>
      <c r="J58" s="113">
        <v>10</v>
      </c>
      <c r="K58" s="113">
        <v>10</v>
      </c>
      <c r="L58" s="113"/>
      <c r="M58" s="113" t="s">
        <v>69</v>
      </c>
    </row>
    <row r="59" spans="1:14" ht="15" customHeight="1">
      <c r="A59" s="171"/>
      <c r="B59" s="168" t="s">
        <v>308</v>
      </c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72"/>
    </row>
    <row r="60" spans="1:14" s="105" customFormat="1">
      <c r="A60" s="147" t="s">
        <v>171</v>
      </c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2"/>
      <c r="N60" s="173"/>
    </row>
    <row r="61" spans="1:14" s="105" customFormat="1" ht="111" customHeight="1">
      <c r="A61" s="142" t="s">
        <v>309</v>
      </c>
      <c r="B61" s="113" t="s">
        <v>171</v>
      </c>
      <c r="C61" s="113" t="s">
        <v>310</v>
      </c>
      <c r="D61" s="113" t="s">
        <v>117</v>
      </c>
      <c r="E61" s="113">
        <v>15</v>
      </c>
      <c r="F61" s="113">
        <v>15</v>
      </c>
      <c r="G61" s="113">
        <v>15</v>
      </c>
      <c r="H61" s="113">
        <v>15</v>
      </c>
      <c r="I61" s="113">
        <v>15</v>
      </c>
      <c r="J61" s="113">
        <v>15</v>
      </c>
      <c r="K61" s="113">
        <v>15</v>
      </c>
      <c r="L61" s="113"/>
      <c r="M61" s="113" t="s">
        <v>69</v>
      </c>
      <c r="N61" s="173"/>
    </row>
    <row r="62" spans="1:14" ht="15.75" customHeight="1">
      <c r="A62" s="137" t="s">
        <v>311</v>
      </c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5"/>
    </row>
    <row r="63" spans="1:14" s="105" customFormat="1" ht="15" customHeight="1">
      <c r="A63" s="147" t="s">
        <v>196</v>
      </c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73"/>
    </row>
    <row r="64" spans="1:14" s="105" customFormat="1" ht="62.25" customHeight="1">
      <c r="A64" s="142" t="s">
        <v>312</v>
      </c>
      <c r="B64" s="113" t="s">
        <v>335</v>
      </c>
      <c r="C64" s="113" t="s">
        <v>336</v>
      </c>
      <c r="D64" s="113"/>
      <c r="E64" s="113"/>
      <c r="F64" s="113"/>
      <c r="G64" s="113"/>
      <c r="H64" s="113"/>
      <c r="I64" s="113"/>
      <c r="J64" s="113"/>
      <c r="K64" s="113"/>
      <c r="L64" s="113"/>
      <c r="M64" s="113" t="s">
        <v>69</v>
      </c>
      <c r="N64" s="173"/>
    </row>
    <row r="65" spans="1:13" ht="15" customHeight="1">
      <c r="A65" s="168" t="s">
        <v>313</v>
      </c>
      <c r="B65" s="176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</row>
    <row r="66" spans="1:13" s="105" customFormat="1">
      <c r="A66" s="147" t="s">
        <v>172</v>
      </c>
      <c r="B66" s="151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2"/>
    </row>
    <row r="67" spans="1:13" s="105" customFormat="1" ht="42.75" customHeight="1">
      <c r="A67" s="142" t="s">
        <v>314</v>
      </c>
      <c r="B67" s="113" t="s">
        <v>172</v>
      </c>
      <c r="C67" s="113" t="s">
        <v>267</v>
      </c>
      <c r="D67" s="113" t="s">
        <v>182</v>
      </c>
      <c r="E67" s="113"/>
      <c r="F67" s="113" t="s">
        <v>188</v>
      </c>
      <c r="G67" s="113" t="s">
        <v>188</v>
      </c>
      <c r="H67" s="113" t="s">
        <v>188</v>
      </c>
      <c r="I67" s="113" t="s">
        <v>188</v>
      </c>
      <c r="J67" s="113" t="s">
        <v>188</v>
      </c>
      <c r="K67" s="113" t="s">
        <v>188</v>
      </c>
      <c r="L67" s="113"/>
      <c r="M67" s="113" t="s">
        <v>69</v>
      </c>
    </row>
    <row r="68" spans="1:13">
      <c r="A68" s="117" t="s">
        <v>315</v>
      </c>
      <c r="B68" s="177"/>
      <c r="C68" s="177"/>
      <c r="D68" s="177"/>
      <c r="E68" s="177"/>
      <c r="F68" s="177"/>
      <c r="G68" s="177"/>
      <c r="H68" s="177"/>
      <c r="I68" s="177"/>
      <c r="J68" s="177"/>
      <c r="K68" s="177"/>
      <c r="L68" s="177"/>
      <c r="M68" s="178"/>
    </row>
    <row r="69" spans="1:13" s="105" customFormat="1">
      <c r="A69" s="147" t="s">
        <v>175</v>
      </c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2"/>
    </row>
    <row r="70" spans="1:13" s="105" customFormat="1" ht="77.25" customHeight="1">
      <c r="A70" s="142" t="s">
        <v>316</v>
      </c>
      <c r="B70" s="113" t="s">
        <v>175</v>
      </c>
      <c r="C70" s="113" t="s">
        <v>317</v>
      </c>
      <c r="D70" s="113" t="s">
        <v>117</v>
      </c>
      <c r="E70" s="113">
        <v>4</v>
      </c>
      <c r="F70" s="113">
        <v>4</v>
      </c>
      <c r="G70" s="113">
        <v>4</v>
      </c>
      <c r="H70" s="113">
        <v>4</v>
      </c>
      <c r="I70" s="113">
        <v>4</v>
      </c>
      <c r="J70" s="113">
        <v>4</v>
      </c>
      <c r="K70" s="113">
        <v>4</v>
      </c>
      <c r="L70" s="113"/>
      <c r="M70" s="113" t="s">
        <v>69</v>
      </c>
    </row>
    <row r="71" spans="1:13">
      <c r="A71" s="117" t="s">
        <v>319</v>
      </c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8"/>
    </row>
    <row r="72" spans="1:13" s="105" customFormat="1">
      <c r="A72" s="57" t="s">
        <v>274</v>
      </c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58"/>
    </row>
    <row r="73" spans="1:13" s="105" customFormat="1" ht="75">
      <c r="A73" s="142" t="s">
        <v>318</v>
      </c>
      <c r="B73" s="113" t="s">
        <v>321</v>
      </c>
      <c r="C73" s="114" t="s">
        <v>322</v>
      </c>
      <c r="D73" s="113" t="s">
        <v>117</v>
      </c>
      <c r="E73" s="113">
        <v>10</v>
      </c>
      <c r="F73" s="113">
        <v>10</v>
      </c>
      <c r="G73" s="113">
        <v>10</v>
      </c>
      <c r="H73" s="113">
        <v>10</v>
      </c>
      <c r="I73" s="113">
        <v>10</v>
      </c>
      <c r="J73" s="113">
        <v>10</v>
      </c>
      <c r="K73" s="113">
        <v>10</v>
      </c>
      <c r="L73" s="113"/>
      <c r="M73" s="113" t="s">
        <v>69</v>
      </c>
    </row>
    <row r="74" spans="1:13">
      <c r="A74" s="180"/>
      <c r="B74" s="111" t="s">
        <v>320</v>
      </c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</row>
    <row r="75" spans="1:13" s="105" customFormat="1">
      <c r="A75" s="147" t="s">
        <v>334</v>
      </c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2"/>
    </row>
    <row r="76" spans="1:13" s="105" customFormat="1" ht="48.75" customHeight="1">
      <c r="A76" s="142" t="s">
        <v>323</v>
      </c>
      <c r="B76" s="113" t="s">
        <v>278</v>
      </c>
      <c r="C76" s="113" t="s">
        <v>336</v>
      </c>
      <c r="D76" s="181"/>
      <c r="E76" s="181"/>
      <c r="F76" s="181"/>
      <c r="G76" s="181"/>
      <c r="H76" s="181"/>
      <c r="I76" s="181"/>
      <c r="J76" s="181"/>
      <c r="K76" s="181"/>
      <c r="L76" s="181"/>
      <c r="M76" s="113" t="s">
        <v>69</v>
      </c>
    </row>
  </sheetData>
  <mergeCells count="53">
    <mergeCell ref="A72:M72"/>
    <mergeCell ref="A75:M75"/>
    <mergeCell ref="A44:M44"/>
    <mergeCell ref="A49:M49"/>
    <mergeCell ref="A53:M53"/>
    <mergeCell ref="A56:M56"/>
    <mergeCell ref="A57:M57"/>
    <mergeCell ref="B74:M74"/>
    <mergeCell ref="B59:M59"/>
    <mergeCell ref="A60:M60"/>
    <mergeCell ref="A66:M66"/>
    <mergeCell ref="A62:M62"/>
    <mergeCell ref="A63:M63"/>
    <mergeCell ref="A65:M65"/>
    <mergeCell ref="A68:M68"/>
    <mergeCell ref="A69:M69"/>
    <mergeCell ref="A71:M71"/>
    <mergeCell ref="A54:M54"/>
    <mergeCell ref="A45:M45"/>
    <mergeCell ref="A50:M50"/>
    <mergeCell ref="A15:M15"/>
    <mergeCell ref="A24:M24"/>
    <mergeCell ref="A25:M25"/>
    <mergeCell ref="A22:M22"/>
    <mergeCell ref="A27:M27"/>
    <mergeCell ref="A28:M28"/>
    <mergeCell ref="A30:M30"/>
    <mergeCell ref="A31:M31"/>
    <mergeCell ref="A35:M35"/>
    <mergeCell ref="A41:M41"/>
    <mergeCell ref="A42:M42"/>
    <mergeCell ref="A36:M36"/>
    <mergeCell ref="A2:M2"/>
    <mergeCell ref="L4:M4"/>
    <mergeCell ref="A4:A6"/>
    <mergeCell ref="B4:B6"/>
    <mergeCell ref="C4:K4"/>
    <mergeCell ref="F5:K5"/>
    <mergeCell ref="C5:C6"/>
    <mergeCell ref="D5:D6"/>
    <mergeCell ref="E5:E6"/>
    <mergeCell ref="A32:A34"/>
    <mergeCell ref="B32:B34"/>
    <mergeCell ref="A38:M38"/>
    <mergeCell ref="A39:M39"/>
    <mergeCell ref="A8:M8"/>
    <mergeCell ref="A14:M14"/>
    <mergeCell ref="A9:M9"/>
    <mergeCell ref="A12:M12"/>
    <mergeCell ref="A11:M11"/>
    <mergeCell ref="A17:M17"/>
    <mergeCell ref="A18:M18"/>
    <mergeCell ref="A21:M21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0"/>
  <sheetViews>
    <sheetView tabSelected="1" zoomScaleSheetLayoutView="100" workbookViewId="0">
      <selection activeCell="J1" sqref="J1:AE1048576"/>
    </sheetView>
  </sheetViews>
  <sheetFormatPr defaultRowHeight="15"/>
  <cols>
    <col min="1" max="1" width="5" style="1" customWidth="1"/>
    <col min="2" max="2" width="47.42578125" style="1" customWidth="1"/>
    <col min="3" max="3" width="35.5703125" style="5" customWidth="1"/>
    <col min="4" max="4" width="10.28515625" style="1" customWidth="1"/>
    <col min="5" max="5" width="9.42578125" style="1" customWidth="1"/>
    <col min="6" max="6" width="10.5703125" style="1" customWidth="1"/>
    <col min="7" max="7" width="9.85546875" style="1" customWidth="1"/>
    <col min="8" max="8" width="9.42578125" style="1" customWidth="1"/>
    <col min="9" max="9" width="9.5703125" style="1" customWidth="1"/>
    <col min="10" max="11" width="9.140625" style="1"/>
    <col min="12" max="12" width="9.85546875" style="1" bestFit="1" customWidth="1"/>
    <col min="13" max="243" width="9.140625" style="1"/>
    <col min="244" max="244" width="5" style="1" customWidth="1"/>
    <col min="245" max="245" width="20.42578125" style="1" customWidth="1"/>
    <col min="246" max="246" width="30.140625" style="1" customWidth="1"/>
    <col min="247" max="247" width="18.28515625" style="1" customWidth="1"/>
    <col min="248" max="248" width="5.42578125" style="1" customWidth="1"/>
    <col min="249" max="249" width="5.5703125" style="1" customWidth="1"/>
    <col min="250" max="250" width="5.42578125" style="1" customWidth="1"/>
    <col min="251" max="251" width="5.85546875" style="1" customWidth="1"/>
    <col min="252" max="252" width="5" style="1" customWidth="1"/>
    <col min="253" max="253" width="5.28515625" style="1" customWidth="1"/>
    <col min="254" max="254" width="9.5703125" style="1" customWidth="1"/>
    <col min="255" max="255" width="4.5703125" style="1" customWidth="1"/>
    <col min="256" max="261" width="9.140625" style="1"/>
    <col min="262" max="262" width="30.42578125" style="1" customWidth="1"/>
    <col min="263" max="264" width="9.140625" style="1"/>
    <col min="265" max="265" width="9.85546875" style="1" bestFit="1" customWidth="1"/>
    <col min="266" max="266" width="14.140625" style="1" customWidth="1"/>
    <col min="267" max="267" width="15.28515625" style="1" customWidth="1"/>
    <col min="268" max="499" width="9.140625" style="1"/>
    <col min="500" max="500" width="5" style="1" customWidth="1"/>
    <col min="501" max="501" width="20.42578125" style="1" customWidth="1"/>
    <col min="502" max="502" width="30.140625" style="1" customWidth="1"/>
    <col min="503" max="503" width="18.28515625" style="1" customWidth="1"/>
    <col min="504" max="504" width="5.42578125" style="1" customWidth="1"/>
    <col min="505" max="505" width="5.5703125" style="1" customWidth="1"/>
    <col min="506" max="506" width="5.42578125" style="1" customWidth="1"/>
    <col min="507" max="507" width="5.85546875" style="1" customWidth="1"/>
    <col min="508" max="508" width="5" style="1" customWidth="1"/>
    <col min="509" max="509" width="5.28515625" style="1" customWidth="1"/>
    <col min="510" max="510" width="9.5703125" style="1" customWidth="1"/>
    <col min="511" max="511" width="4.5703125" style="1" customWidth="1"/>
    <col min="512" max="517" width="9.140625" style="1"/>
    <col min="518" max="518" width="30.42578125" style="1" customWidth="1"/>
    <col min="519" max="520" width="9.140625" style="1"/>
    <col min="521" max="521" width="9.85546875" style="1" bestFit="1" customWidth="1"/>
    <col min="522" max="522" width="14.140625" style="1" customWidth="1"/>
    <col min="523" max="523" width="15.28515625" style="1" customWidth="1"/>
    <col min="524" max="755" width="9.140625" style="1"/>
    <col min="756" max="756" width="5" style="1" customWidth="1"/>
    <col min="757" max="757" width="20.42578125" style="1" customWidth="1"/>
    <col min="758" max="758" width="30.140625" style="1" customWidth="1"/>
    <col min="759" max="759" width="18.28515625" style="1" customWidth="1"/>
    <col min="760" max="760" width="5.42578125" style="1" customWidth="1"/>
    <col min="761" max="761" width="5.5703125" style="1" customWidth="1"/>
    <col min="762" max="762" width="5.42578125" style="1" customWidth="1"/>
    <col min="763" max="763" width="5.85546875" style="1" customWidth="1"/>
    <col min="764" max="764" width="5" style="1" customWidth="1"/>
    <col min="765" max="765" width="5.28515625" style="1" customWidth="1"/>
    <col min="766" max="766" width="9.5703125" style="1" customWidth="1"/>
    <col min="767" max="767" width="4.5703125" style="1" customWidth="1"/>
    <col min="768" max="773" width="9.140625" style="1"/>
    <col min="774" max="774" width="30.42578125" style="1" customWidth="1"/>
    <col min="775" max="776" width="9.140625" style="1"/>
    <col min="777" max="777" width="9.85546875" style="1" bestFit="1" customWidth="1"/>
    <col min="778" max="778" width="14.140625" style="1" customWidth="1"/>
    <col min="779" max="779" width="15.28515625" style="1" customWidth="1"/>
    <col min="780" max="1011" width="9.140625" style="1"/>
    <col min="1012" max="1012" width="5" style="1" customWidth="1"/>
    <col min="1013" max="1013" width="20.42578125" style="1" customWidth="1"/>
    <col min="1014" max="1014" width="30.140625" style="1" customWidth="1"/>
    <col min="1015" max="1015" width="18.28515625" style="1" customWidth="1"/>
    <col min="1016" max="1016" width="5.42578125" style="1" customWidth="1"/>
    <col min="1017" max="1017" width="5.5703125" style="1" customWidth="1"/>
    <col min="1018" max="1018" width="5.42578125" style="1" customWidth="1"/>
    <col min="1019" max="1019" width="5.85546875" style="1" customWidth="1"/>
    <col min="1020" max="1020" width="5" style="1" customWidth="1"/>
    <col min="1021" max="1021" width="5.28515625" style="1" customWidth="1"/>
    <col min="1022" max="1022" width="9.5703125" style="1" customWidth="1"/>
    <col min="1023" max="1023" width="4.5703125" style="1" customWidth="1"/>
    <col min="1024" max="1029" width="9.140625" style="1"/>
    <col min="1030" max="1030" width="30.42578125" style="1" customWidth="1"/>
    <col min="1031" max="1032" width="9.140625" style="1"/>
    <col min="1033" max="1033" width="9.85546875" style="1" bestFit="1" customWidth="1"/>
    <col min="1034" max="1034" width="14.140625" style="1" customWidth="1"/>
    <col min="1035" max="1035" width="15.28515625" style="1" customWidth="1"/>
    <col min="1036" max="1267" width="9.140625" style="1"/>
    <col min="1268" max="1268" width="5" style="1" customWidth="1"/>
    <col min="1269" max="1269" width="20.42578125" style="1" customWidth="1"/>
    <col min="1270" max="1270" width="30.140625" style="1" customWidth="1"/>
    <col min="1271" max="1271" width="18.28515625" style="1" customWidth="1"/>
    <col min="1272" max="1272" width="5.42578125" style="1" customWidth="1"/>
    <col min="1273" max="1273" width="5.5703125" style="1" customWidth="1"/>
    <col min="1274" max="1274" width="5.42578125" style="1" customWidth="1"/>
    <col min="1275" max="1275" width="5.85546875" style="1" customWidth="1"/>
    <col min="1276" max="1276" width="5" style="1" customWidth="1"/>
    <col min="1277" max="1277" width="5.28515625" style="1" customWidth="1"/>
    <col min="1278" max="1278" width="9.5703125" style="1" customWidth="1"/>
    <col min="1279" max="1279" width="4.5703125" style="1" customWidth="1"/>
    <col min="1280" max="1285" width="9.140625" style="1"/>
    <col min="1286" max="1286" width="30.42578125" style="1" customWidth="1"/>
    <col min="1287" max="1288" width="9.140625" style="1"/>
    <col min="1289" max="1289" width="9.85546875" style="1" bestFit="1" customWidth="1"/>
    <col min="1290" max="1290" width="14.140625" style="1" customWidth="1"/>
    <col min="1291" max="1291" width="15.28515625" style="1" customWidth="1"/>
    <col min="1292" max="1523" width="9.140625" style="1"/>
    <col min="1524" max="1524" width="5" style="1" customWidth="1"/>
    <col min="1525" max="1525" width="20.42578125" style="1" customWidth="1"/>
    <col min="1526" max="1526" width="30.140625" style="1" customWidth="1"/>
    <col min="1527" max="1527" width="18.28515625" style="1" customWidth="1"/>
    <col min="1528" max="1528" width="5.42578125" style="1" customWidth="1"/>
    <col min="1529" max="1529" width="5.5703125" style="1" customWidth="1"/>
    <col min="1530" max="1530" width="5.42578125" style="1" customWidth="1"/>
    <col min="1531" max="1531" width="5.85546875" style="1" customWidth="1"/>
    <col min="1532" max="1532" width="5" style="1" customWidth="1"/>
    <col min="1533" max="1533" width="5.28515625" style="1" customWidth="1"/>
    <col min="1534" max="1534" width="9.5703125" style="1" customWidth="1"/>
    <col min="1535" max="1535" width="4.5703125" style="1" customWidth="1"/>
    <col min="1536" max="1541" width="9.140625" style="1"/>
    <col min="1542" max="1542" width="30.42578125" style="1" customWidth="1"/>
    <col min="1543" max="1544" width="9.140625" style="1"/>
    <col min="1545" max="1545" width="9.85546875" style="1" bestFit="1" customWidth="1"/>
    <col min="1546" max="1546" width="14.140625" style="1" customWidth="1"/>
    <col min="1547" max="1547" width="15.28515625" style="1" customWidth="1"/>
    <col min="1548" max="1779" width="9.140625" style="1"/>
    <col min="1780" max="1780" width="5" style="1" customWidth="1"/>
    <col min="1781" max="1781" width="20.42578125" style="1" customWidth="1"/>
    <col min="1782" max="1782" width="30.140625" style="1" customWidth="1"/>
    <col min="1783" max="1783" width="18.28515625" style="1" customWidth="1"/>
    <col min="1784" max="1784" width="5.42578125" style="1" customWidth="1"/>
    <col min="1785" max="1785" width="5.5703125" style="1" customWidth="1"/>
    <col min="1786" max="1786" width="5.42578125" style="1" customWidth="1"/>
    <col min="1787" max="1787" width="5.85546875" style="1" customWidth="1"/>
    <col min="1788" max="1788" width="5" style="1" customWidth="1"/>
    <col min="1789" max="1789" width="5.28515625" style="1" customWidth="1"/>
    <col min="1790" max="1790" width="9.5703125" style="1" customWidth="1"/>
    <col min="1791" max="1791" width="4.5703125" style="1" customWidth="1"/>
    <col min="1792" max="1797" width="9.140625" style="1"/>
    <col min="1798" max="1798" width="30.42578125" style="1" customWidth="1"/>
    <col min="1799" max="1800" width="9.140625" style="1"/>
    <col min="1801" max="1801" width="9.85546875" style="1" bestFit="1" customWidth="1"/>
    <col min="1802" max="1802" width="14.140625" style="1" customWidth="1"/>
    <col min="1803" max="1803" width="15.28515625" style="1" customWidth="1"/>
    <col min="1804" max="2035" width="9.140625" style="1"/>
    <col min="2036" max="2036" width="5" style="1" customWidth="1"/>
    <col min="2037" max="2037" width="20.42578125" style="1" customWidth="1"/>
    <col min="2038" max="2038" width="30.140625" style="1" customWidth="1"/>
    <col min="2039" max="2039" width="18.28515625" style="1" customWidth="1"/>
    <col min="2040" max="2040" width="5.42578125" style="1" customWidth="1"/>
    <col min="2041" max="2041" width="5.5703125" style="1" customWidth="1"/>
    <col min="2042" max="2042" width="5.42578125" style="1" customWidth="1"/>
    <col min="2043" max="2043" width="5.85546875" style="1" customWidth="1"/>
    <col min="2044" max="2044" width="5" style="1" customWidth="1"/>
    <col min="2045" max="2045" width="5.28515625" style="1" customWidth="1"/>
    <col min="2046" max="2046" width="9.5703125" style="1" customWidth="1"/>
    <col min="2047" max="2047" width="4.5703125" style="1" customWidth="1"/>
    <col min="2048" max="2053" width="9.140625" style="1"/>
    <col min="2054" max="2054" width="30.42578125" style="1" customWidth="1"/>
    <col min="2055" max="2056" width="9.140625" style="1"/>
    <col min="2057" max="2057" width="9.85546875" style="1" bestFit="1" customWidth="1"/>
    <col min="2058" max="2058" width="14.140625" style="1" customWidth="1"/>
    <col min="2059" max="2059" width="15.28515625" style="1" customWidth="1"/>
    <col min="2060" max="2291" width="9.140625" style="1"/>
    <col min="2292" max="2292" width="5" style="1" customWidth="1"/>
    <col min="2293" max="2293" width="20.42578125" style="1" customWidth="1"/>
    <col min="2294" max="2294" width="30.140625" style="1" customWidth="1"/>
    <col min="2295" max="2295" width="18.28515625" style="1" customWidth="1"/>
    <col min="2296" max="2296" width="5.42578125" style="1" customWidth="1"/>
    <col min="2297" max="2297" width="5.5703125" style="1" customWidth="1"/>
    <col min="2298" max="2298" width="5.42578125" style="1" customWidth="1"/>
    <col min="2299" max="2299" width="5.85546875" style="1" customWidth="1"/>
    <col min="2300" max="2300" width="5" style="1" customWidth="1"/>
    <col min="2301" max="2301" width="5.28515625" style="1" customWidth="1"/>
    <col min="2302" max="2302" width="9.5703125" style="1" customWidth="1"/>
    <col min="2303" max="2303" width="4.5703125" style="1" customWidth="1"/>
    <col min="2304" max="2309" width="9.140625" style="1"/>
    <col min="2310" max="2310" width="30.42578125" style="1" customWidth="1"/>
    <col min="2311" max="2312" width="9.140625" style="1"/>
    <col min="2313" max="2313" width="9.85546875" style="1" bestFit="1" customWidth="1"/>
    <col min="2314" max="2314" width="14.140625" style="1" customWidth="1"/>
    <col min="2315" max="2315" width="15.28515625" style="1" customWidth="1"/>
    <col min="2316" max="2547" width="9.140625" style="1"/>
    <col min="2548" max="2548" width="5" style="1" customWidth="1"/>
    <col min="2549" max="2549" width="20.42578125" style="1" customWidth="1"/>
    <col min="2550" max="2550" width="30.140625" style="1" customWidth="1"/>
    <col min="2551" max="2551" width="18.28515625" style="1" customWidth="1"/>
    <col min="2552" max="2552" width="5.42578125" style="1" customWidth="1"/>
    <col min="2553" max="2553" width="5.5703125" style="1" customWidth="1"/>
    <col min="2554" max="2554" width="5.42578125" style="1" customWidth="1"/>
    <col min="2555" max="2555" width="5.85546875" style="1" customWidth="1"/>
    <col min="2556" max="2556" width="5" style="1" customWidth="1"/>
    <col min="2557" max="2557" width="5.28515625" style="1" customWidth="1"/>
    <col min="2558" max="2558" width="9.5703125" style="1" customWidth="1"/>
    <col min="2559" max="2559" width="4.5703125" style="1" customWidth="1"/>
    <col min="2560" max="2565" width="9.140625" style="1"/>
    <col min="2566" max="2566" width="30.42578125" style="1" customWidth="1"/>
    <col min="2567" max="2568" width="9.140625" style="1"/>
    <col min="2569" max="2569" width="9.85546875" style="1" bestFit="1" customWidth="1"/>
    <col min="2570" max="2570" width="14.140625" style="1" customWidth="1"/>
    <col min="2571" max="2571" width="15.28515625" style="1" customWidth="1"/>
    <col min="2572" max="2803" width="9.140625" style="1"/>
    <col min="2804" max="2804" width="5" style="1" customWidth="1"/>
    <col min="2805" max="2805" width="20.42578125" style="1" customWidth="1"/>
    <col min="2806" max="2806" width="30.140625" style="1" customWidth="1"/>
    <col min="2807" max="2807" width="18.28515625" style="1" customWidth="1"/>
    <col min="2808" max="2808" width="5.42578125" style="1" customWidth="1"/>
    <col min="2809" max="2809" width="5.5703125" style="1" customWidth="1"/>
    <col min="2810" max="2810" width="5.42578125" style="1" customWidth="1"/>
    <col min="2811" max="2811" width="5.85546875" style="1" customWidth="1"/>
    <col min="2812" max="2812" width="5" style="1" customWidth="1"/>
    <col min="2813" max="2813" width="5.28515625" style="1" customWidth="1"/>
    <col min="2814" max="2814" width="9.5703125" style="1" customWidth="1"/>
    <col min="2815" max="2815" width="4.5703125" style="1" customWidth="1"/>
    <col min="2816" max="2821" width="9.140625" style="1"/>
    <col min="2822" max="2822" width="30.42578125" style="1" customWidth="1"/>
    <col min="2823" max="2824" width="9.140625" style="1"/>
    <col min="2825" max="2825" width="9.85546875" style="1" bestFit="1" customWidth="1"/>
    <col min="2826" max="2826" width="14.140625" style="1" customWidth="1"/>
    <col min="2827" max="2827" width="15.28515625" style="1" customWidth="1"/>
    <col min="2828" max="3059" width="9.140625" style="1"/>
    <col min="3060" max="3060" width="5" style="1" customWidth="1"/>
    <col min="3061" max="3061" width="20.42578125" style="1" customWidth="1"/>
    <col min="3062" max="3062" width="30.140625" style="1" customWidth="1"/>
    <col min="3063" max="3063" width="18.28515625" style="1" customWidth="1"/>
    <col min="3064" max="3064" width="5.42578125" style="1" customWidth="1"/>
    <col min="3065" max="3065" width="5.5703125" style="1" customWidth="1"/>
    <col min="3066" max="3066" width="5.42578125" style="1" customWidth="1"/>
    <col min="3067" max="3067" width="5.85546875" style="1" customWidth="1"/>
    <col min="3068" max="3068" width="5" style="1" customWidth="1"/>
    <col min="3069" max="3069" width="5.28515625" style="1" customWidth="1"/>
    <col min="3070" max="3070" width="9.5703125" style="1" customWidth="1"/>
    <col min="3071" max="3071" width="4.5703125" style="1" customWidth="1"/>
    <col min="3072" max="3077" width="9.140625" style="1"/>
    <col min="3078" max="3078" width="30.42578125" style="1" customWidth="1"/>
    <col min="3079" max="3080" width="9.140625" style="1"/>
    <col min="3081" max="3081" width="9.85546875" style="1" bestFit="1" customWidth="1"/>
    <col min="3082" max="3082" width="14.140625" style="1" customWidth="1"/>
    <col min="3083" max="3083" width="15.28515625" style="1" customWidth="1"/>
    <col min="3084" max="3315" width="9.140625" style="1"/>
    <col min="3316" max="3316" width="5" style="1" customWidth="1"/>
    <col min="3317" max="3317" width="20.42578125" style="1" customWidth="1"/>
    <col min="3318" max="3318" width="30.140625" style="1" customWidth="1"/>
    <col min="3319" max="3319" width="18.28515625" style="1" customWidth="1"/>
    <col min="3320" max="3320" width="5.42578125" style="1" customWidth="1"/>
    <col min="3321" max="3321" width="5.5703125" style="1" customWidth="1"/>
    <col min="3322" max="3322" width="5.42578125" style="1" customWidth="1"/>
    <col min="3323" max="3323" width="5.85546875" style="1" customWidth="1"/>
    <col min="3324" max="3324" width="5" style="1" customWidth="1"/>
    <col min="3325" max="3325" width="5.28515625" style="1" customWidth="1"/>
    <col min="3326" max="3326" width="9.5703125" style="1" customWidth="1"/>
    <col min="3327" max="3327" width="4.5703125" style="1" customWidth="1"/>
    <col min="3328" max="3333" width="9.140625" style="1"/>
    <col min="3334" max="3334" width="30.42578125" style="1" customWidth="1"/>
    <col min="3335" max="3336" width="9.140625" style="1"/>
    <col min="3337" max="3337" width="9.85546875" style="1" bestFit="1" customWidth="1"/>
    <col min="3338" max="3338" width="14.140625" style="1" customWidth="1"/>
    <col min="3339" max="3339" width="15.28515625" style="1" customWidth="1"/>
    <col min="3340" max="3571" width="9.140625" style="1"/>
    <col min="3572" max="3572" width="5" style="1" customWidth="1"/>
    <col min="3573" max="3573" width="20.42578125" style="1" customWidth="1"/>
    <col min="3574" max="3574" width="30.140625" style="1" customWidth="1"/>
    <col min="3575" max="3575" width="18.28515625" style="1" customWidth="1"/>
    <col min="3576" max="3576" width="5.42578125" style="1" customWidth="1"/>
    <col min="3577" max="3577" width="5.5703125" style="1" customWidth="1"/>
    <col min="3578" max="3578" width="5.42578125" style="1" customWidth="1"/>
    <col min="3579" max="3579" width="5.85546875" style="1" customWidth="1"/>
    <col min="3580" max="3580" width="5" style="1" customWidth="1"/>
    <col min="3581" max="3581" width="5.28515625" style="1" customWidth="1"/>
    <col min="3582" max="3582" width="9.5703125" style="1" customWidth="1"/>
    <col min="3583" max="3583" width="4.5703125" style="1" customWidth="1"/>
    <col min="3584" max="3589" width="9.140625" style="1"/>
    <col min="3590" max="3590" width="30.42578125" style="1" customWidth="1"/>
    <col min="3591" max="3592" width="9.140625" style="1"/>
    <col min="3593" max="3593" width="9.85546875" style="1" bestFit="1" customWidth="1"/>
    <col min="3594" max="3594" width="14.140625" style="1" customWidth="1"/>
    <col min="3595" max="3595" width="15.28515625" style="1" customWidth="1"/>
    <col min="3596" max="3827" width="9.140625" style="1"/>
    <col min="3828" max="3828" width="5" style="1" customWidth="1"/>
    <col min="3829" max="3829" width="20.42578125" style="1" customWidth="1"/>
    <col min="3830" max="3830" width="30.140625" style="1" customWidth="1"/>
    <col min="3831" max="3831" width="18.28515625" style="1" customWidth="1"/>
    <col min="3832" max="3832" width="5.42578125" style="1" customWidth="1"/>
    <col min="3833" max="3833" width="5.5703125" style="1" customWidth="1"/>
    <col min="3834" max="3834" width="5.42578125" style="1" customWidth="1"/>
    <col min="3835" max="3835" width="5.85546875" style="1" customWidth="1"/>
    <col min="3836" max="3836" width="5" style="1" customWidth="1"/>
    <col min="3837" max="3837" width="5.28515625" style="1" customWidth="1"/>
    <col min="3838" max="3838" width="9.5703125" style="1" customWidth="1"/>
    <col min="3839" max="3839" width="4.5703125" style="1" customWidth="1"/>
    <col min="3840" max="3845" width="9.140625" style="1"/>
    <col min="3846" max="3846" width="30.42578125" style="1" customWidth="1"/>
    <col min="3847" max="3848" width="9.140625" style="1"/>
    <col min="3849" max="3849" width="9.85546875" style="1" bestFit="1" customWidth="1"/>
    <col min="3850" max="3850" width="14.140625" style="1" customWidth="1"/>
    <col min="3851" max="3851" width="15.28515625" style="1" customWidth="1"/>
    <col min="3852" max="4083" width="9.140625" style="1"/>
    <col min="4084" max="4084" width="5" style="1" customWidth="1"/>
    <col min="4085" max="4085" width="20.42578125" style="1" customWidth="1"/>
    <col min="4086" max="4086" width="30.140625" style="1" customWidth="1"/>
    <col min="4087" max="4087" width="18.28515625" style="1" customWidth="1"/>
    <col min="4088" max="4088" width="5.42578125" style="1" customWidth="1"/>
    <col min="4089" max="4089" width="5.5703125" style="1" customWidth="1"/>
    <col min="4090" max="4090" width="5.42578125" style="1" customWidth="1"/>
    <col min="4091" max="4091" width="5.85546875" style="1" customWidth="1"/>
    <col min="4092" max="4092" width="5" style="1" customWidth="1"/>
    <col min="4093" max="4093" width="5.28515625" style="1" customWidth="1"/>
    <col min="4094" max="4094" width="9.5703125" style="1" customWidth="1"/>
    <col min="4095" max="4095" width="4.5703125" style="1" customWidth="1"/>
    <col min="4096" max="4101" width="9.140625" style="1"/>
    <col min="4102" max="4102" width="30.42578125" style="1" customWidth="1"/>
    <col min="4103" max="4104" width="9.140625" style="1"/>
    <col min="4105" max="4105" width="9.85546875" style="1" bestFit="1" customWidth="1"/>
    <col min="4106" max="4106" width="14.140625" style="1" customWidth="1"/>
    <col min="4107" max="4107" width="15.28515625" style="1" customWidth="1"/>
    <col min="4108" max="4339" width="9.140625" style="1"/>
    <col min="4340" max="4340" width="5" style="1" customWidth="1"/>
    <col min="4341" max="4341" width="20.42578125" style="1" customWidth="1"/>
    <col min="4342" max="4342" width="30.140625" style="1" customWidth="1"/>
    <col min="4343" max="4343" width="18.28515625" style="1" customWidth="1"/>
    <col min="4344" max="4344" width="5.42578125" style="1" customWidth="1"/>
    <col min="4345" max="4345" width="5.5703125" style="1" customWidth="1"/>
    <col min="4346" max="4346" width="5.42578125" style="1" customWidth="1"/>
    <col min="4347" max="4347" width="5.85546875" style="1" customWidth="1"/>
    <col min="4348" max="4348" width="5" style="1" customWidth="1"/>
    <col min="4349" max="4349" width="5.28515625" style="1" customWidth="1"/>
    <col min="4350" max="4350" width="9.5703125" style="1" customWidth="1"/>
    <col min="4351" max="4351" width="4.5703125" style="1" customWidth="1"/>
    <col min="4352" max="4357" width="9.140625" style="1"/>
    <col min="4358" max="4358" width="30.42578125" style="1" customWidth="1"/>
    <col min="4359" max="4360" width="9.140625" style="1"/>
    <col min="4361" max="4361" width="9.85546875" style="1" bestFit="1" customWidth="1"/>
    <col min="4362" max="4362" width="14.140625" style="1" customWidth="1"/>
    <col min="4363" max="4363" width="15.28515625" style="1" customWidth="1"/>
    <col min="4364" max="4595" width="9.140625" style="1"/>
    <col min="4596" max="4596" width="5" style="1" customWidth="1"/>
    <col min="4597" max="4597" width="20.42578125" style="1" customWidth="1"/>
    <col min="4598" max="4598" width="30.140625" style="1" customWidth="1"/>
    <col min="4599" max="4599" width="18.28515625" style="1" customWidth="1"/>
    <col min="4600" max="4600" width="5.42578125" style="1" customWidth="1"/>
    <col min="4601" max="4601" width="5.5703125" style="1" customWidth="1"/>
    <col min="4602" max="4602" width="5.42578125" style="1" customWidth="1"/>
    <col min="4603" max="4603" width="5.85546875" style="1" customWidth="1"/>
    <col min="4604" max="4604" width="5" style="1" customWidth="1"/>
    <col min="4605" max="4605" width="5.28515625" style="1" customWidth="1"/>
    <col min="4606" max="4606" width="9.5703125" style="1" customWidth="1"/>
    <col min="4607" max="4607" width="4.5703125" style="1" customWidth="1"/>
    <col min="4608" max="4613" width="9.140625" style="1"/>
    <col min="4614" max="4614" width="30.42578125" style="1" customWidth="1"/>
    <col min="4615" max="4616" width="9.140625" style="1"/>
    <col min="4617" max="4617" width="9.85546875" style="1" bestFit="1" customWidth="1"/>
    <col min="4618" max="4618" width="14.140625" style="1" customWidth="1"/>
    <col min="4619" max="4619" width="15.28515625" style="1" customWidth="1"/>
    <col min="4620" max="4851" width="9.140625" style="1"/>
    <col min="4852" max="4852" width="5" style="1" customWidth="1"/>
    <col min="4853" max="4853" width="20.42578125" style="1" customWidth="1"/>
    <col min="4854" max="4854" width="30.140625" style="1" customWidth="1"/>
    <col min="4855" max="4855" width="18.28515625" style="1" customWidth="1"/>
    <col min="4856" max="4856" width="5.42578125" style="1" customWidth="1"/>
    <col min="4857" max="4857" width="5.5703125" style="1" customWidth="1"/>
    <col min="4858" max="4858" width="5.42578125" style="1" customWidth="1"/>
    <col min="4859" max="4859" width="5.85546875" style="1" customWidth="1"/>
    <col min="4860" max="4860" width="5" style="1" customWidth="1"/>
    <col min="4861" max="4861" width="5.28515625" style="1" customWidth="1"/>
    <col min="4862" max="4862" width="9.5703125" style="1" customWidth="1"/>
    <col min="4863" max="4863" width="4.5703125" style="1" customWidth="1"/>
    <col min="4864" max="4869" width="9.140625" style="1"/>
    <col min="4870" max="4870" width="30.42578125" style="1" customWidth="1"/>
    <col min="4871" max="4872" width="9.140625" style="1"/>
    <col min="4873" max="4873" width="9.85546875" style="1" bestFit="1" customWidth="1"/>
    <col min="4874" max="4874" width="14.140625" style="1" customWidth="1"/>
    <col min="4875" max="4875" width="15.28515625" style="1" customWidth="1"/>
    <col min="4876" max="5107" width="9.140625" style="1"/>
    <col min="5108" max="5108" width="5" style="1" customWidth="1"/>
    <col min="5109" max="5109" width="20.42578125" style="1" customWidth="1"/>
    <col min="5110" max="5110" width="30.140625" style="1" customWidth="1"/>
    <col min="5111" max="5111" width="18.28515625" style="1" customWidth="1"/>
    <col min="5112" max="5112" width="5.42578125" style="1" customWidth="1"/>
    <col min="5113" max="5113" width="5.5703125" style="1" customWidth="1"/>
    <col min="5114" max="5114" width="5.42578125" style="1" customWidth="1"/>
    <col min="5115" max="5115" width="5.85546875" style="1" customWidth="1"/>
    <col min="5116" max="5116" width="5" style="1" customWidth="1"/>
    <col min="5117" max="5117" width="5.28515625" style="1" customWidth="1"/>
    <col min="5118" max="5118" width="9.5703125" style="1" customWidth="1"/>
    <col min="5119" max="5119" width="4.5703125" style="1" customWidth="1"/>
    <col min="5120" max="5125" width="9.140625" style="1"/>
    <col min="5126" max="5126" width="30.42578125" style="1" customWidth="1"/>
    <col min="5127" max="5128" width="9.140625" style="1"/>
    <col min="5129" max="5129" width="9.85546875" style="1" bestFit="1" customWidth="1"/>
    <col min="5130" max="5130" width="14.140625" style="1" customWidth="1"/>
    <col min="5131" max="5131" width="15.28515625" style="1" customWidth="1"/>
    <col min="5132" max="5363" width="9.140625" style="1"/>
    <col min="5364" max="5364" width="5" style="1" customWidth="1"/>
    <col min="5365" max="5365" width="20.42578125" style="1" customWidth="1"/>
    <col min="5366" max="5366" width="30.140625" style="1" customWidth="1"/>
    <col min="5367" max="5367" width="18.28515625" style="1" customWidth="1"/>
    <col min="5368" max="5368" width="5.42578125" style="1" customWidth="1"/>
    <col min="5369" max="5369" width="5.5703125" style="1" customWidth="1"/>
    <col min="5370" max="5370" width="5.42578125" style="1" customWidth="1"/>
    <col min="5371" max="5371" width="5.85546875" style="1" customWidth="1"/>
    <col min="5372" max="5372" width="5" style="1" customWidth="1"/>
    <col min="5373" max="5373" width="5.28515625" style="1" customWidth="1"/>
    <col min="5374" max="5374" width="9.5703125" style="1" customWidth="1"/>
    <col min="5375" max="5375" width="4.5703125" style="1" customWidth="1"/>
    <col min="5376" max="5381" width="9.140625" style="1"/>
    <col min="5382" max="5382" width="30.42578125" style="1" customWidth="1"/>
    <col min="5383" max="5384" width="9.140625" style="1"/>
    <col min="5385" max="5385" width="9.85546875" style="1" bestFit="1" customWidth="1"/>
    <col min="5386" max="5386" width="14.140625" style="1" customWidth="1"/>
    <col min="5387" max="5387" width="15.28515625" style="1" customWidth="1"/>
    <col min="5388" max="5619" width="9.140625" style="1"/>
    <col min="5620" max="5620" width="5" style="1" customWidth="1"/>
    <col min="5621" max="5621" width="20.42578125" style="1" customWidth="1"/>
    <col min="5622" max="5622" width="30.140625" style="1" customWidth="1"/>
    <col min="5623" max="5623" width="18.28515625" style="1" customWidth="1"/>
    <col min="5624" max="5624" width="5.42578125" style="1" customWidth="1"/>
    <col min="5625" max="5625" width="5.5703125" style="1" customWidth="1"/>
    <col min="5626" max="5626" width="5.42578125" style="1" customWidth="1"/>
    <col min="5627" max="5627" width="5.85546875" style="1" customWidth="1"/>
    <col min="5628" max="5628" width="5" style="1" customWidth="1"/>
    <col min="5629" max="5629" width="5.28515625" style="1" customWidth="1"/>
    <col min="5630" max="5630" width="9.5703125" style="1" customWidth="1"/>
    <col min="5631" max="5631" width="4.5703125" style="1" customWidth="1"/>
    <col min="5632" max="5637" width="9.140625" style="1"/>
    <col min="5638" max="5638" width="30.42578125" style="1" customWidth="1"/>
    <col min="5639" max="5640" width="9.140625" style="1"/>
    <col min="5641" max="5641" width="9.85546875" style="1" bestFit="1" customWidth="1"/>
    <col min="5642" max="5642" width="14.140625" style="1" customWidth="1"/>
    <col min="5643" max="5643" width="15.28515625" style="1" customWidth="1"/>
    <col min="5644" max="5875" width="9.140625" style="1"/>
    <col min="5876" max="5876" width="5" style="1" customWidth="1"/>
    <col min="5877" max="5877" width="20.42578125" style="1" customWidth="1"/>
    <col min="5878" max="5878" width="30.140625" style="1" customWidth="1"/>
    <col min="5879" max="5879" width="18.28515625" style="1" customWidth="1"/>
    <col min="5880" max="5880" width="5.42578125" style="1" customWidth="1"/>
    <col min="5881" max="5881" width="5.5703125" style="1" customWidth="1"/>
    <col min="5882" max="5882" width="5.42578125" style="1" customWidth="1"/>
    <col min="5883" max="5883" width="5.85546875" style="1" customWidth="1"/>
    <col min="5884" max="5884" width="5" style="1" customWidth="1"/>
    <col min="5885" max="5885" width="5.28515625" style="1" customWidth="1"/>
    <col min="5886" max="5886" width="9.5703125" style="1" customWidth="1"/>
    <col min="5887" max="5887" width="4.5703125" style="1" customWidth="1"/>
    <col min="5888" max="5893" width="9.140625" style="1"/>
    <col min="5894" max="5894" width="30.42578125" style="1" customWidth="1"/>
    <col min="5895" max="5896" width="9.140625" style="1"/>
    <col min="5897" max="5897" width="9.85546875" style="1" bestFit="1" customWidth="1"/>
    <col min="5898" max="5898" width="14.140625" style="1" customWidth="1"/>
    <col min="5899" max="5899" width="15.28515625" style="1" customWidth="1"/>
    <col min="5900" max="6131" width="9.140625" style="1"/>
    <col min="6132" max="6132" width="5" style="1" customWidth="1"/>
    <col min="6133" max="6133" width="20.42578125" style="1" customWidth="1"/>
    <col min="6134" max="6134" width="30.140625" style="1" customWidth="1"/>
    <col min="6135" max="6135" width="18.28515625" style="1" customWidth="1"/>
    <col min="6136" max="6136" width="5.42578125" style="1" customWidth="1"/>
    <col min="6137" max="6137" width="5.5703125" style="1" customWidth="1"/>
    <col min="6138" max="6138" width="5.42578125" style="1" customWidth="1"/>
    <col min="6139" max="6139" width="5.85546875" style="1" customWidth="1"/>
    <col min="6140" max="6140" width="5" style="1" customWidth="1"/>
    <col min="6141" max="6141" width="5.28515625" style="1" customWidth="1"/>
    <col min="6142" max="6142" width="9.5703125" style="1" customWidth="1"/>
    <col min="6143" max="6143" width="4.5703125" style="1" customWidth="1"/>
    <col min="6144" max="6149" width="9.140625" style="1"/>
    <col min="6150" max="6150" width="30.42578125" style="1" customWidth="1"/>
    <col min="6151" max="6152" width="9.140625" style="1"/>
    <col min="6153" max="6153" width="9.85546875" style="1" bestFit="1" customWidth="1"/>
    <col min="6154" max="6154" width="14.140625" style="1" customWidth="1"/>
    <col min="6155" max="6155" width="15.28515625" style="1" customWidth="1"/>
    <col min="6156" max="6387" width="9.140625" style="1"/>
    <col min="6388" max="6388" width="5" style="1" customWidth="1"/>
    <col min="6389" max="6389" width="20.42578125" style="1" customWidth="1"/>
    <col min="6390" max="6390" width="30.140625" style="1" customWidth="1"/>
    <col min="6391" max="6391" width="18.28515625" style="1" customWidth="1"/>
    <col min="6392" max="6392" width="5.42578125" style="1" customWidth="1"/>
    <col min="6393" max="6393" width="5.5703125" style="1" customWidth="1"/>
    <col min="6394" max="6394" width="5.42578125" style="1" customWidth="1"/>
    <col min="6395" max="6395" width="5.85546875" style="1" customWidth="1"/>
    <col min="6396" max="6396" width="5" style="1" customWidth="1"/>
    <col min="6397" max="6397" width="5.28515625" style="1" customWidth="1"/>
    <col min="6398" max="6398" width="9.5703125" style="1" customWidth="1"/>
    <col min="6399" max="6399" width="4.5703125" style="1" customWidth="1"/>
    <col min="6400" max="6405" width="9.140625" style="1"/>
    <col min="6406" max="6406" width="30.42578125" style="1" customWidth="1"/>
    <col min="6407" max="6408" width="9.140625" style="1"/>
    <col min="6409" max="6409" width="9.85546875" style="1" bestFit="1" customWidth="1"/>
    <col min="6410" max="6410" width="14.140625" style="1" customWidth="1"/>
    <col min="6411" max="6411" width="15.28515625" style="1" customWidth="1"/>
    <col min="6412" max="6643" width="9.140625" style="1"/>
    <col min="6644" max="6644" width="5" style="1" customWidth="1"/>
    <col min="6645" max="6645" width="20.42578125" style="1" customWidth="1"/>
    <col min="6646" max="6646" width="30.140625" style="1" customWidth="1"/>
    <col min="6647" max="6647" width="18.28515625" style="1" customWidth="1"/>
    <col min="6648" max="6648" width="5.42578125" style="1" customWidth="1"/>
    <col min="6649" max="6649" width="5.5703125" style="1" customWidth="1"/>
    <col min="6650" max="6650" width="5.42578125" style="1" customWidth="1"/>
    <col min="6651" max="6651" width="5.85546875" style="1" customWidth="1"/>
    <col min="6652" max="6652" width="5" style="1" customWidth="1"/>
    <col min="6653" max="6653" width="5.28515625" style="1" customWidth="1"/>
    <col min="6654" max="6654" width="9.5703125" style="1" customWidth="1"/>
    <col min="6655" max="6655" width="4.5703125" style="1" customWidth="1"/>
    <col min="6656" max="6661" width="9.140625" style="1"/>
    <col min="6662" max="6662" width="30.42578125" style="1" customWidth="1"/>
    <col min="6663" max="6664" width="9.140625" style="1"/>
    <col min="6665" max="6665" width="9.85546875" style="1" bestFit="1" customWidth="1"/>
    <col min="6666" max="6666" width="14.140625" style="1" customWidth="1"/>
    <col min="6667" max="6667" width="15.28515625" style="1" customWidth="1"/>
    <col min="6668" max="6899" width="9.140625" style="1"/>
    <col min="6900" max="6900" width="5" style="1" customWidth="1"/>
    <col min="6901" max="6901" width="20.42578125" style="1" customWidth="1"/>
    <col min="6902" max="6902" width="30.140625" style="1" customWidth="1"/>
    <col min="6903" max="6903" width="18.28515625" style="1" customWidth="1"/>
    <col min="6904" max="6904" width="5.42578125" style="1" customWidth="1"/>
    <col min="6905" max="6905" width="5.5703125" style="1" customWidth="1"/>
    <col min="6906" max="6906" width="5.42578125" style="1" customWidth="1"/>
    <col min="6907" max="6907" width="5.85546875" style="1" customWidth="1"/>
    <col min="6908" max="6908" width="5" style="1" customWidth="1"/>
    <col min="6909" max="6909" width="5.28515625" style="1" customWidth="1"/>
    <col min="6910" max="6910" width="9.5703125" style="1" customWidth="1"/>
    <col min="6911" max="6911" width="4.5703125" style="1" customWidth="1"/>
    <col min="6912" max="6917" width="9.140625" style="1"/>
    <col min="6918" max="6918" width="30.42578125" style="1" customWidth="1"/>
    <col min="6919" max="6920" width="9.140625" style="1"/>
    <col min="6921" max="6921" width="9.85546875" style="1" bestFit="1" customWidth="1"/>
    <col min="6922" max="6922" width="14.140625" style="1" customWidth="1"/>
    <col min="6923" max="6923" width="15.28515625" style="1" customWidth="1"/>
    <col min="6924" max="7155" width="9.140625" style="1"/>
    <col min="7156" max="7156" width="5" style="1" customWidth="1"/>
    <col min="7157" max="7157" width="20.42578125" style="1" customWidth="1"/>
    <col min="7158" max="7158" width="30.140625" style="1" customWidth="1"/>
    <col min="7159" max="7159" width="18.28515625" style="1" customWidth="1"/>
    <col min="7160" max="7160" width="5.42578125" style="1" customWidth="1"/>
    <col min="7161" max="7161" width="5.5703125" style="1" customWidth="1"/>
    <col min="7162" max="7162" width="5.42578125" style="1" customWidth="1"/>
    <col min="7163" max="7163" width="5.85546875" style="1" customWidth="1"/>
    <col min="7164" max="7164" width="5" style="1" customWidth="1"/>
    <col min="7165" max="7165" width="5.28515625" style="1" customWidth="1"/>
    <col min="7166" max="7166" width="9.5703125" style="1" customWidth="1"/>
    <col min="7167" max="7167" width="4.5703125" style="1" customWidth="1"/>
    <col min="7168" max="7173" width="9.140625" style="1"/>
    <col min="7174" max="7174" width="30.42578125" style="1" customWidth="1"/>
    <col min="7175" max="7176" width="9.140625" style="1"/>
    <col min="7177" max="7177" width="9.85546875" style="1" bestFit="1" customWidth="1"/>
    <col min="7178" max="7178" width="14.140625" style="1" customWidth="1"/>
    <col min="7179" max="7179" width="15.28515625" style="1" customWidth="1"/>
    <col min="7180" max="7411" width="9.140625" style="1"/>
    <col min="7412" max="7412" width="5" style="1" customWidth="1"/>
    <col min="7413" max="7413" width="20.42578125" style="1" customWidth="1"/>
    <col min="7414" max="7414" width="30.140625" style="1" customWidth="1"/>
    <col min="7415" max="7415" width="18.28515625" style="1" customWidth="1"/>
    <col min="7416" max="7416" width="5.42578125" style="1" customWidth="1"/>
    <col min="7417" max="7417" width="5.5703125" style="1" customWidth="1"/>
    <col min="7418" max="7418" width="5.42578125" style="1" customWidth="1"/>
    <col min="7419" max="7419" width="5.85546875" style="1" customWidth="1"/>
    <col min="7420" max="7420" width="5" style="1" customWidth="1"/>
    <col min="7421" max="7421" width="5.28515625" style="1" customWidth="1"/>
    <col min="7422" max="7422" width="9.5703125" style="1" customWidth="1"/>
    <col min="7423" max="7423" width="4.5703125" style="1" customWidth="1"/>
    <col min="7424" max="7429" width="9.140625" style="1"/>
    <col min="7430" max="7430" width="30.42578125" style="1" customWidth="1"/>
    <col min="7431" max="7432" width="9.140625" style="1"/>
    <col min="7433" max="7433" width="9.85546875" style="1" bestFit="1" customWidth="1"/>
    <col min="7434" max="7434" width="14.140625" style="1" customWidth="1"/>
    <col min="7435" max="7435" width="15.28515625" style="1" customWidth="1"/>
    <col min="7436" max="7667" width="9.140625" style="1"/>
    <col min="7668" max="7668" width="5" style="1" customWidth="1"/>
    <col min="7669" max="7669" width="20.42578125" style="1" customWidth="1"/>
    <col min="7670" max="7670" width="30.140625" style="1" customWidth="1"/>
    <col min="7671" max="7671" width="18.28515625" style="1" customWidth="1"/>
    <col min="7672" max="7672" width="5.42578125" style="1" customWidth="1"/>
    <col min="7673" max="7673" width="5.5703125" style="1" customWidth="1"/>
    <col min="7674" max="7674" width="5.42578125" style="1" customWidth="1"/>
    <col min="7675" max="7675" width="5.85546875" style="1" customWidth="1"/>
    <col min="7676" max="7676" width="5" style="1" customWidth="1"/>
    <col min="7677" max="7677" width="5.28515625" style="1" customWidth="1"/>
    <col min="7678" max="7678" width="9.5703125" style="1" customWidth="1"/>
    <col min="7679" max="7679" width="4.5703125" style="1" customWidth="1"/>
    <col min="7680" max="7685" width="9.140625" style="1"/>
    <col min="7686" max="7686" width="30.42578125" style="1" customWidth="1"/>
    <col min="7687" max="7688" width="9.140625" style="1"/>
    <col min="7689" max="7689" width="9.85546875" style="1" bestFit="1" customWidth="1"/>
    <col min="7690" max="7690" width="14.140625" style="1" customWidth="1"/>
    <col min="7691" max="7691" width="15.28515625" style="1" customWidth="1"/>
    <col min="7692" max="7923" width="9.140625" style="1"/>
    <col min="7924" max="7924" width="5" style="1" customWidth="1"/>
    <col min="7925" max="7925" width="20.42578125" style="1" customWidth="1"/>
    <col min="7926" max="7926" width="30.140625" style="1" customWidth="1"/>
    <col min="7927" max="7927" width="18.28515625" style="1" customWidth="1"/>
    <col min="7928" max="7928" width="5.42578125" style="1" customWidth="1"/>
    <col min="7929" max="7929" width="5.5703125" style="1" customWidth="1"/>
    <col min="7930" max="7930" width="5.42578125" style="1" customWidth="1"/>
    <col min="7931" max="7931" width="5.85546875" style="1" customWidth="1"/>
    <col min="7932" max="7932" width="5" style="1" customWidth="1"/>
    <col min="7933" max="7933" width="5.28515625" style="1" customWidth="1"/>
    <col min="7934" max="7934" width="9.5703125" style="1" customWidth="1"/>
    <col min="7935" max="7935" width="4.5703125" style="1" customWidth="1"/>
    <col min="7936" max="7941" width="9.140625" style="1"/>
    <col min="7942" max="7942" width="30.42578125" style="1" customWidth="1"/>
    <col min="7943" max="7944" width="9.140625" style="1"/>
    <col min="7945" max="7945" width="9.85546875" style="1" bestFit="1" customWidth="1"/>
    <col min="7946" max="7946" width="14.140625" style="1" customWidth="1"/>
    <col min="7947" max="7947" width="15.28515625" style="1" customWidth="1"/>
    <col min="7948" max="8179" width="9.140625" style="1"/>
    <col min="8180" max="8180" width="5" style="1" customWidth="1"/>
    <col min="8181" max="8181" width="20.42578125" style="1" customWidth="1"/>
    <col min="8182" max="8182" width="30.140625" style="1" customWidth="1"/>
    <col min="8183" max="8183" width="18.28515625" style="1" customWidth="1"/>
    <col min="8184" max="8184" width="5.42578125" style="1" customWidth="1"/>
    <col min="8185" max="8185" width="5.5703125" style="1" customWidth="1"/>
    <col min="8186" max="8186" width="5.42578125" style="1" customWidth="1"/>
    <col min="8187" max="8187" width="5.85546875" style="1" customWidth="1"/>
    <col min="8188" max="8188" width="5" style="1" customWidth="1"/>
    <col min="8189" max="8189" width="5.28515625" style="1" customWidth="1"/>
    <col min="8190" max="8190" width="9.5703125" style="1" customWidth="1"/>
    <col min="8191" max="8191" width="4.5703125" style="1" customWidth="1"/>
    <col min="8192" max="8197" width="9.140625" style="1"/>
    <col min="8198" max="8198" width="30.42578125" style="1" customWidth="1"/>
    <col min="8199" max="8200" width="9.140625" style="1"/>
    <col min="8201" max="8201" width="9.85546875" style="1" bestFit="1" customWidth="1"/>
    <col min="8202" max="8202" width="14.140625" style="1" customWidth="1"/>
    <col min="8203" max="8203" width="15.28515625" style="1" customWidth="1"/>
    <col min="8204" max="8435" width="9.140625" style="1"/>
    <col min="8436" max="8436" width="5" style="1" customWidth="1"/>
    <col min="8437" max="8437" width="20.42578125" style="1" customWidth="1"/>
    <col min="8438" max="8438" width="30.140625" style="1" customWidth="1"/>
    <col min="8439" max="8439" width="18.28515625" style="1" customWidth="1"/>
    <col min="8440" max="8440" width="5.42578125" style="1" customWidth="1"/>
    <col min="8441" max="8441" width="5.5703125" style="1" customWidth="1"/>
    <col min="8442" max="8442" width="5.42578125" style="1" customWidth="1"/>
    <col min="8443" max="8443" width="5.85546875" style="1" customWidth="1"/>
    <col min="8444" max="8444" width="5" style="1" customWidth="1"/>
    <col min="8445" max="8445" width="5.28515625" style="1" customWidth="1"/>
    <col min="8446" max="8446" width="9.5703125" style="1" customWidth="1"/>
    <col min="8447" max="8447" width="4.5703125" style="1" customWidth="1"/>
    <col min="8448" max="8453" width="9.140625" style="1"/>
    <col min="8454" max="8454" width="30.42578125" style="1" customWidth="1"/>
    <col min="8455" max="8456" width="9.140625" style="1"/>
    <col min="8457" max="8457" width="9.85546875" style="1" bestFit="1" customWidth="1"/>
    <col min="8458" max="8458" width="14.140625" style="1" customWidth="1"/>
    <col min="8459" max="8459" width="15.28515625" style="1" customWidth="1"/>
    <col min="8460" max="8691" width="9.140625" style="1"/>
    <col min="8692" max="8692" width="5" style="1" customWidth="1"/>
    <col min="8693" max="8693" width="20.42578125" style="1" customWidth="1"/>
    <col min="8694" max="8694" width="30.140625" style="1" customWidth="1"/>
    <col min="8695" max="8695" width="18.28515625" style="1" customWidth="1"/>
    <col min="8696" max="8696" width="5.42578125" style="1" customWidth="1"/>
    <col min="8697" max="8697" width="5.5703125" style="1" customWidth="1"/>
    <col min="8698" max="8698" width="5.42578125" style="1" customWidth="1"/>
    <col min="8699" max="8699" width="5.85546875" style="1" customWidth="1"/>
    <col min="8700" max="8700" width="5" style="1" customWidth="1"/>
    <col min="8701" max="8701" width="5.28515625" style="1" customWidth="1"/>
    <col min="8702" max="8702" width="9.5703125" style="1" customWidth="1"/>
    <col min="8703" max="8703" width="4.5703125" style="1" customWidth="1"/>
    <col min="8704" max="8709" width="9.140625" style="1"/>
    <col min="8710" max="8710" width="30.42578125" style="1" customWidth="1"/>
    <col min="8711" max="8712" width="9.140625" style="1"/>
    <col min="8713" max="8713" width="9.85546875" style="1" bestFit="1" customWidth="1"/>
    <col min="8714" max="8714" width="14.140625" style="1" customWidth="1"/>
    <col min="8715" max="8715" width="15.28515625" style="1" customWidth="1"/>
    <col min="8716" max="8947" width="9.140625" style="1"/>
    <col min="8948" max="8948" width="5" style="1" customWidth="1"/>
    <col min="8949" max="8949" width="20.42578125" style="1" customWidth="1"/>
    <col min="8950" max="8950" width="30.140625" style="1" customWidth="1"/>
    <col min="8951" max="8951" width="18.28515625" style="1" customWidth="1"/>
    <col min="8952" max="8952" width="5.42578125" style="1" customWidth="1"/>
    <col min="8953" max="8953" width="5.5703125" style="1" customWidth="1"/>
    <col min="8954" max="8954" width="5.42578125" style="1" customWidth="1"/>
    <col min="8955" max="8955" width="5.85546875" style="1" customWidth="1"/>
    <col min="8956" max="8956" width="5" style="1" customWidth="1"/>
    <col min="8957" max="8957" width="5.28515625" style="1" customWidth="1"/>
    <col min="8958" max="8958" width="9.5703125" style="1" customWidth="1"/>
    <col min="8959" max="8959" width="4.5703125" style="1" customWidth="1"/>
    <col min="8960" max="8965" width="9.140625" style="1"/>
    <col min="8966" max="8966" width="30.42578125" style="1" customWidth="1"/>
    <col min="8967" max="8968" width="9.140625" style="1"/>
    <col min="8969" max="8969" width="9.85546875" style="1" bestFit="1" customWidth="1"/>
    <col min="8970" max="8970" width="14.140625" style="1" customWidth="1"/>
    <col min="8971" max="8971" width="15.28515625" style="1" customWidth="1"/>
    <col min="8972" max="9203" width="9.140625" style="1"/>
    <col min="9204" max="9204" width="5" style="1" customWidth="1"/>
    <col min="9205" max="9205" width="20.42578125" style="1" customWidth="1"/>
    <col min="9206" max="9206" width="30.140625" style="1" customWidth="1"/>
    <col min="9207" max="9207" width="18.28515625" style="1" customWidth="1"/>
    <col min="9208" max="9208" width="5.42578125" style="1" customWidth="1"/>
    <col min="9209" max="9209" width="5.5703125" style="1" customWidth="1"/>
    <col min="9210" max="9210" width="5.42578125" style="1" customWidth="1"/>
    <col min="9211" max="9211" width="5.85546875" style="1" customWidth="1"/>
    <col min="9212" max="9212" width="5" style="1" customWidth="1"/>
    <col min="9213" max="9213" width="5.28515625" style="1" customWidth="1"/>
    <col min="9214" max="9214" width="9.5703125" style="1" customWidth="1"/>
    <col min="9215" max="9215" width="4.5703125" style="1" customWidth="1"/>
    <col min="9216" max="9221" width="9.140625" style="1"/>
    <col min="9222" max="9222" width="30.42578125" style="1" customWidth="1"/>
    <col min="9223" max="9224" width="9.140625" style="1"/>
    <col min="9225" max="9225" width="9.85546875" style="1" bestFit="1" customWidth="1"/>
    <col min="9226" max="9226" width="14.140625" style="1" customWidth="1"/>
    <col min="9227" max="9227" width="15.28515625" style="1" customWidth="1"/>
    <col min="9228" max="9459" width="9.140625" style="1"/>
    <col min="9460" max="9460" width="5" style="1" customWidth="1"/>
    <col min="9461" max="9461" width="20.42578125" style="1" customWidth="1"/>
    <col min="9462" max="9462" width="30.140625" style="1" customWidth="1"/>
    <col min="9463" max="9463" width="18.28515625" style="1" customWidth="1"/>
    <col min="9464" max="9464" width="5.42578125" style="1" customWidth="1"/>
    <col min="9465" max="9465" width="5.5703125" style="1" customWidth="1"/>
    <col min="9466" max="9466" width="5.42578125" style="1" customWidth="1"/>
    <col min="9467" max="9467" width="5.85546875" style="1" customWidth="1"/>
    <col min="9468" max="9468" width="5" style="1" customWidth="1"/>
    <col min="9469" max="9469" width="5.28515625" style="1" customWidth="1"/>
    <col min="9470" max="9470" width="9.5703125" style="1" customWidth="1"/>
    <col min="9471" max="9471" width="4.5703125" style="1" customWidth="1"/>
    <col min="9472" max="9477" width="9.140625" style="1"/>
    <col min="9478" max="9478" width="30.42578125" style="1" customWidth="1"/>
    <col min="9479" max="9480" width="9.140625" style="1"/>
    <col min="9481" max="9481" width="9.85546875" style="1" bestFit="1" customWidth="1"/>
    <col min="9482" max="9482" width="14.140625" style="1" customWidth="1"/>
    <col min="9483" max="9483" width="15.28515625" style="1" customWidth="1"/>
    <col min="9484" max="9715" width="9.140625" style="1"/>
    <col min="9716" max="9716" width="5" style="1" customWidth="1"/>
    <col min="9717" max="9717" width="20.42578125" style="1" customWidth="1"/>
    <col min="9718" max="9718" width="30.140625" style="1" customWidth="1"/>
    <col min="9719" max="9719" width="18.28515625" style="1" customWidth="1"/>
    <col min="9720" max="9720" width="5.42578125" style="1" customWidth="1"/>
    <col min="9721" max="9721" width="5.5703125" style="1" customWidth="1"/>
    <col min="9722" max="9722" width="5.42578125" style="1" customWidth="1"/>
    <col min="9723" max="9723" width="5.85546875" style="1" customWidth="1"/>
    <col min="9724" max="9724" width="5" style="1" customWidth="1"/>
    <col min="9725" max="9725" width="5.28515625" style="1" customWidth="1"/>
    <col min="9726" max="9726" width="9.5703125" style="1" customWidth="1"/>
    <col min="9727" max="9727" width="4.5703125" style="1" customWidth="1"/>
    <col min="9728" max="9733" width="9.140625" style="1"/>
    <col min="9734" max="9734" width="30.42578125" style="1" customWidth="1"/>
    <col min="9735" max="9736" width="9.140625" style="1"/>
    <col min="9737" max="9737" width="9.85546875" style="1" bestFit="1" customWidth="1"/>
    <col min="9738" max="9738" width="14.140625" style="1" customWidth="1"/>
    <col min="9739" max="9739" width="15.28515625" style="1" customWidth="1"/>
    <col min="9740" max="9971" width="9.140625" style="1"/>
    <col min="9972" max="9972" width="5" style="1" customWidth="1"/>
    <col min="9973" max="9973" width="20.42578125" style="1" customWidth="1"/>
    <col min="9974" max="9974" width="30.140625" style="1" customWidth="1"/>
    <col min="9975" max="9975" width="18.28515625" style="1" customWidth="1"/>
    <col min="9976" max="9976" width="5.42578125" style="1" customWidth="1"/>
    <col min="9977" max="9977" width="5.5703125" style="1" customWidth="1"/>
    <col min="9978" max="9978" width="5.42578125" style="1" customWidth="1"/>
    <col min="9979" max="9979" width="5.85546875" style="1" customWidth="1"/>
    <col min="9980" max="9980" width="5" style="1" customWidth="1"/>
    <col min="9981" max="9981" width="5.28515625" style="1" customWidth="1"/>
    <col min="9982" max="9982" width="9.5703125" style="1" customWidth="1"/>
    <col min="9983" max="9983" width="4.5703125" style="1" customWidth="1"/>
    <col min="9984" max="9989" width="9.140625" style="1"/>
    <col min="9990" max="9990" width="30.42578125" style="1" customWidth="1"/>
    <col min="9991" max="9992" width="9.140625" style="1"/>
    <col min="9993" max="9993" width="9.85546875" style="1" bestFit="1" customWidth="1"/>
    <col min="9994" max="9994" width="14.140625" style="1" customWidth="1"/>
    <col min="9995" max="9995" width="15.28515625" style="1" customWidth="1"/>
    <col min="9996" max="10227" width="9.140625" style="1"/>
    <col min="10228" max="10228" width="5" style="1" customWidth="1"/>
    <col min="10229" max="10229" width="20.42578125" style="1" customWidth="1"/>
    <col min="10230" max="10230" width="30.140625" style="1" customWidth="1"/>
    <col min="10231" max="10231" width="18.28515625" style="1" customWidth="1"/>
    <col min="10232" max="10232" width="5.42578125" style="1" customWidth="1"/>
    <col min="10233" max="10233" width="5.5703125" style="1" customWidth="1"/>
    <col min="10234" max="10234" width="5.42578125" style="1" customWidth="1"/>
    <col min="10235" max="10235" width="5.85546875" style="1" customWidth="1"/>
    <col min="10236" max="10236" width="5" style="1" customWidth="1"/>
    <col min="10237" max="10237" width="5.28515625" style="1" customWidth="1"/>
    <col min="10238" max="10238" width="9.5703125" style="1" customWidth="1"/>
    <col min="10239" max="10239" width="4.5703125" style="1" customWidth="1"/>
    <col min="10240" max="10245" width="9.140625" style="1"/>
    <col min="10246" max="10246" width="30.42578125" style="1" customWidth="1"/>
    <col min="10247" max="10248" width="9.140625" style="1"/>
    <col min="10249" max="10249" width="9.85546875" style="1" bestFit="1" customWidth="1"/>
    <col min="10250" max="10250" width="14.140625" style="1" customWidth="1"/>
    <col min="10251" max="10251" width="15.28515625" style="1" customWidth="1"/>
    <col min="10252" max="10483" width="9.140625" style="1"/>
    <col min="10484" max="10484" width="5" style="1" customWidth="1"/>
    <col min="10485" max="10485" width="20.42578125" style="1" customWidth="1"/>
    <col min="10486" max="10486" width="30.140625" style="1" customWidth="1"/>
    <col min="10487" max="10487" width="18.28515625" style="1" customWidth="1"/>
    <col min="10488" max="10488" width="5.42578125" style="1" customWidth="1"/>
    <col min="10489" max="10489" width="5.5703125" style="1" customWidth="1"/>
    <col min="10490" max="10490" width="5.42578125" style="1" customWidth="1"/>
    <col min="10491" max="10491" width="5.85546875" style="1" customWidth="1"/>
    <col min="10492" max="10492" width="5" style="1" customWidth="1"/>
    <col min="10493" max="10493" width="5.28515625" style="1" customWidth="1"/>
    <col min="10494" max="10494" width="9.5703125" style="1" customWidth="1"/>
    <col min="10495" max="10495" width="4.5703125" style="1" customWidth="1"/>
    <col min="10496" max="10501" width="9.140625" style="1"/>
    <col min="10502" max="10502" width="30.42578125" style="1" customWidth="1"/>
    <col min="10503" max="10504" width="9.140625" style="1"/>
    <col min="10505" max="10505" width="9.85546875" style="1" bestFit="1" customWidth="1"/>
    <col min="10506" max="10506" width="14.140625" style="1" customWidth="1"/>
    <col min="10507" max="10507" width="15.28515625" style="1" customWidth="1"/>
    <col min="10508" max="10739" width="9.140625" style="1"/>
    <col min="10740" max="10740" width="5" style="1" customWidth="1"/>
    <col min="10741" max="10741" width="20.42578125" style="1" customWidth="1"/>
    <col min="10742" max="10742" width="30.140625" style="1" customWidth="1"/>
    <col min="10743" max="10743" width="18.28515625" style="1" customWidth="1"/>
    <col min="10744" max="10744" width="5.42578125" style="1" customWidth="1"/>
    <col min="10745" max="10745" width="5.5703125" style="1" customWidth="1"/>
    <col min="10746" max="10746" width="5.42578125" style="1" customWidth="1"/>
    <col min="10747" max="10747" width="5.85546875" style="1" customWidth="1"/>
    <col min="10748" max="10748" width="5" style="1" customWidth="1"/>
    <col min="10749" max="10749" width="5.28515625" style="1" customWidth="1"/>
    <col min="10750" max="10750" width="9.5703125" style="1" customWidth="1"/>
    <col min="10751" max="10751" width="4.5703125" style="1" customWidth="1"/>
    <col min="10752" max="10757" width="9.140625" style="1"/>
    <col min="10758" max="10758" width="30.42578125" style="1" customWidth="1"/>
    <col min="10759" max="10760" width="9.140625" style="1"/>
    <col min="10761" max="10761" width="9.85546875" style="1" bestFit="1" customWidth="1"/>
    <col min="10762" max="10762" width="14.140625" style="1" customWidth="1"/>
    <col min="10763" max="10763" width="15.28515625" style="1" customWidth="1"/>
    <col min="10764" max="10995" width="9.140625" style="1"/>
    <col min="10996" max="10996" width="5" style="1" customWidth="1"/>
    <col min="10997" max="10997" width="20.42578125" style="1" customWidth="1"/>
    <col min="10998" max="10998" width="30.140625" style="1" customWidth="1"/>
    <col min="10999" max="10999" width="18.28515625" style="1" customWidth="1"/>
    <col min="11000" max="11000" width="5.42578125" style="1" customWidth="1"/>
    <col min="11001" max="11001" width="5.5703125" style="1" customWidth="1"/>
    <col min="11002" max="11002" width="5.42578125" style="1" customWidth="1"/>
    <col min="11003" max="11003" width="5.85546875" style="1" customWidth="1"/>
    <col min="11004" max="11004" width="5" style="1" customWidth="1"/>
    <col min="11005" max="11005" width="5.28515625" style="1" customWidth="1"/>
    <col min="11006" max="11006" width="9.5703125" style="1" customWidth="1"/>
    <col min="11007" max="11007" width="4.5703125" style="1" customWidth="1"/>
    <col min="11008" max="11013" width="9.140625" style="1"/>
    <col min="11014" max="11014" width="30.42578125" style="1" customWidth="1"/>
    <col min="11015" max="11016" width="9.140625" style="1"/>
    <col min="11017" max="11017" width="9.85546875" style="1" bestFit="1" customWidth="1"/>
    <col min="11018" max="11018" width="14.140625" style="1" customWidth="1"/>
    <col min="11019" max="11019" width="15.28515625" style="1" customWidth="1"/>
    <col min="11020" max="11251" width="9.140625" style="1"/>
    <col min="11252" max="11252" width="5" style="1" customWidth="1"/>
    <col min="11253" max="11253" width="20.42578125" style="1" customWidth="1"/>
    <col min="11254" max="11254" width="30.140625" style="1" customWidth="1"/>
    <col min="11255" max="11255" width="18.28515625" style="1" customWidth="1"/>
    <col min="11256" max="11256" width="5.42578125" style="1" customWidth="1"/>
    <col min="11257" max="11257" width="5.5703125" style="1" customWidth="1"/>
    <col min="11258" max="11258" width="5.42578125" style="1" customWidth="1"/>
    <col min="11259" max="11259" width="5.85546875" style="1" customWidth="1"/>
    <col min="11260" max="11260" width="5" style="1" customWidth="1"/>
    <col min="11261" max="11261" width="5.28515625" style="1" customWidth="1"/>
    <col min="11262" max="11262" width="9.5703125" style="1" customWidth="1"/>
    <col min="11263" max="11263" width="4.5703125" style="1" customWidth="1"/>
    <col min="11264" max="11269" width="9.140625" style="1"/>
    <col min="11270" max="11270" width="30.42578125" style="1" customWidth="1"/>
    <col min="11271" max="11272" width="9.140625" style="1"/>
    <col min="11273" max="11273" width="9.85546875" style="1" bestFit="1" customWidth="1"/>
    <col min="11274" max="11274" width="14.140625" style="1" customWidth="1"/>
    <col min="11275" max="11275" width="15.28515625" style="1" customWidth="1"/>
    <col min="11276" max="11507" width="9.140625" style="1"/>
    <col min="11508" max="11508" width="5" style="1" customWidth="1"/>
    <col min="11509" max="11509" width="20.42578125" style="1" customWidth="1"/>
    <col min="11510" max="11510" width="30.140625" style="1" customWidth="1"/>
    <col min="11511" max="11511" width="18.28515625" style="1" customWidth="1"/>
    <col min="11512" max="11512" width="5.42578125" style="1" customWidth="1"/>
    <col min="11513" max="11513" width="5.5703125" style="1" customWidth="1"/>
    <col min="11514" max="11514" width="5.42578125" style="1" customWidth="1"/>
    <col min="11515" max="11515" width="5.85546875" style="1" customWidth="1"/>
    <col min="11516" max="11516" width="5" style="1" customWidth="1"/>
    <col min="11517" max="11517" width="5.28515625" style="1" customWidth="1"/>
    <col min="11518" max="11518" width="9.5703125" style="1" customWidth="1"/>
    <col min="11519" max="11519" width="4.5703125" style="1" customWidth="1"/>
    <col min="11520" max="11525" width="9.140625" style="1"/>
    <col min="11526" max="11526" width="30.42578125" style="1" customWidth="1"/>
    <col min="11527" max="11528" width="9.140625" style="1"/>
    <col min="11529" max="11529" width="9.85546875" style="1" bestFit="1" customWidth="1"/>
    <col min="11530" max="11530" width="14.140625" style="1" customWidth="1"/>
    <col min="11531" max="11531" width="15.28515625" style="1" customWidth="1"/>
    <col min="11532" max="11763" width="9.140625" style="1"/>
    <col min="11764" max="11764" width="5" style="1" customWidth="1"/>
    <col min="11765" max="11765" width="20.42578125" style="1" customWidth="1"/>
    <col min="11766" max="11766" width="30.140625" style="1" customWidth="1"/>
    <col min="11767" max="11767" width="18.28515625" style="1" customWidth="1"/>
    <col min="11768" max="11768" width="5.42578125" style="1" customWidth="1"/>
    <col min="11769" max="11769" width="5.5703125" style="1" customWidth="1"/>
    <col min="11770" max="11770" width="5.42578125" style="1" customWidth="1"/>
    <col min="11771" max="11771" width="5.85546875" style="1" customWidth="1"/>
    <col min="11772" max="11772" width="5" style="1" customWidth="1"/>
    <col min="11773" max="11773" width="5.28515625" style="1" customWidth="1"/>
    <col min="11774" max="11774" width="9.5703125" style="1" customWidth="1"/>
    <col min="11775" max="11775" width="4.5703125" style="1" customWidth="1"/>
    <col min="11776" max="11781" width="9.140625" style="1"/>
    <col min="11782" max="11782" width="30.42578125" style="1" customWidth="1"/>
    <col min="11783" max="11784" width="9.140625" style="1"/>
    <col min="11785" max="11785" width="9.85546875" style="1" bestFit="1" customWidth="1"/>
    <col min="11786" max="11786" width="14.140625" style="1" customWidth="1"/>
    <col min="11787" max="11787" width="15.28515625" style="1" customWidth="1"/>
    <col min="11788" max="12019" width="9.140625" style="1"/>
    <col min="12020" max="12020" width="5" style="1" customWidth="1"/>
    <col min="12021" max="12021" width="20.42578125" style="1" customWidth="1"/>
    <col min="12022" max="12022" width="30.140625" style="1" customWidth="1"/>
    <col min="12023" max="12023" width="18.28515625" style="1" customWidth="1"/>
    <col min="12024" max="12024" width="5.42578125" style="1" customWidth="1"/>
    <col min="12025" max="12025" width="5.5703125" style="1" customWidth="1"/>
    <col min="12026" max="12026" width="5.42578125" style="1" customWidth="1"/>
    <col min="12027" max="12027" width="5.85546875" style="1" customWidth="1"/>
    <col min="12028" max="12028" width="5" style="1" customWidth="1"/>
    <col min="12029" max="12029" width="5.28515625" style="1" customWidth="1"/>
    <col min="12030" max="12030" width="9.5703125" style="1" customWidth="1"/>
    <col min="12031" max="12031" width="4.5703125" style="1" customWidth="1"/>
    <col min="12032" max="12037" width="9.140625" style="1"/>
    <col min="12038" max="12038" width="30.42578125" style="1" customWidth="1"/>
    <col min="12039" max="12040" width="9.140625" style="1"/>
    <col min="12041" max="12041" width="9.85546875" style="1" bestFit="1" customWidth="1"/>
    <col min="12042" max="12042" width="14.140625" style="1" customWidth="1"/>
    <col min="12043" max="12043" width="15.28515625" style="1" customWidth="1"/>
    <col min="12044" max="12275" width="9.140625" style="1"/>
    <col min="12276" max="12276" width="5" style="1" customWidth="1"/>
    <col min="12277" max="12277" width="20.42578125" style="1" customWidth="1"/>
    <col min="12278" max="12278" width="30.140625" style="1" customWidth="1"/>
    <col min="12279" max="12279" width="18.28515625" style="1" customWidth="1"/>
    <col min="12280" max="12280" width="5.42578125" style="1" customWidth="1"/>
    <col min="12281" max="12281" width="5.5703125" style="1" customWidth="1"/>
    <col min="12282" max="12282" width="5.42578125" style="1" customWidth="1"/>
    <col min="12283" max="12283" width="5.85546875" style="1" customWidth="1"/>
    <col min="12284" max="12284" width="5" style="1" customWidth="1"/>
    <col min="12285" max="12285" width="5.28515625" style="1" customWidth="1"/>
    <col min="12286" max="12286" width="9.5703125" style="1" customWidth="1"/>
    <col min="12287" max="12287" width="4.5703125" style="1" customWidth="1"/>
    <col min="12288" max="12293" width="9.140625" style="1"/>
    <col min="12294" max="12294" width="30.42578125" style="1" customWidth="1"/>
    <col min="12295" max="12296" width="9.140625" style="1"/>
    <col min="12297" max="12297" width="9.85546875" style="1" bestFit="1" customWidth="1"/>
    <col min="12298" max="12298" width="14.140625" style="1" customWidth="1"/>
    <col min="12299" max="12299" width="15.28515625" style="1" customWidth="1"/>
    <col min="12300" max="12531" width="9.140625" style="1"/>
    <col min="12532" max="12532" width="5" style="1" customWidth="1"/>
    <col min="12533" max="12533" width="20.42578125" style="1" customWidth="1"/>
    <col min="12534" max="12534" width="30.140625" style="1" customWidth="1"/>
    <col min="12535" max="12535" width="18.28515625" style="1" customWidth="1"/>
    <col min="12536" max="12536" width="5.42578125" style="1" customWidth="1"/>
    <col min="12537" max="12537" width="5.5703125" style="1" customWidth="1"/>
    <col min="12538" max="12538" width="5.42578125" style="1" customWidth="1"/>
    <col min="12539" max="12539" width="5.85546875" style="1" customWidth="1"/>
    <col min="12540" max="12540" width="5" style="1" customWidth="1"/>
    <col min="12541" max="12541" width="5.28515625" style="1" customWidth="1"/>
    <col min="12542" max="12542" width="9.5703125" style="1" customWidth="1"/>
    <col min="12543" max="12543" width="4.5703125" style="1" customWidth="1"/>
    <col min="12544" max="12549" width="9.140625" style="1"/>
    <col min="12550" max="12550" width="30.42578125" style="1" customWidth="1"/>
    <col min="12551" max="12552" width="9.140625" style="1"/>
    <col min="12553" max="12553" width="9.85546875" style="1" bestFit="1" customWidth="1"/>
    <col min="12554" max="12554" width="14.140625" style="1" customWidth="1"/>
    <col min="12555" max="12555" width="15.28515625" style="1" customWidth="1"/>
    <col min="12556" max="12787" width="9.140625" style="1"/>
    <col min="12788" max="12788" width="5" style="1" customWidth="1"/>
    <col min="12789" max="12789" width="20.42578125" style="1" customWidth="1"/>
    <col min="12790" max="12790" width="30.140625" style="1" customWidth="1"/>
    <col min="12791" max="12791" width="18.28515625" style="1" customWidth="1"/>
    <col min="12792" max="12792" width="5.42578125" style="1" customWidth="1"/>
    <col min="12793" max="12793" width="5.5703125" style="1" customWidth="1"/>
    <col min="12794" max="12794" width="5.42578125" style="1" customWidth="1"/>
    <col min="12795" max="12795" width="5.85546875" style="1" customWidth="1"/>
    <col min="12796" max="12796" width="5" style="1" customWidth="1"/>
    <col min="12797" max="12797" width="5.28515625" style="1" customWidth="1"/>
    <col min="12798" max="12798" width="9.5703125" style="1" customWidth="1"/>
    <col min="12799" max="12799" width="4.5703125" style="1" customWidth="1"/>
    <col min="12800" max="12805" width="9.140625" style="1"/>
    <col min="12806" max="12806" width="30.42578125" style="1" customWidth="1"/>
    <col min="12807" max="12808" width="9.140625" style="1"/>
    <col min="12809" max="12809" width="9.85546875" style="1" bestFit="1" customWidth="1"/>
    <col min="12810" max="12810" width="14.140625" style="1" customWidth="1"/>
    <col min="12811" max="12811" width="15.28515625" style="1" customWidth="1"/>
    <col min="12812" max="13043" width="9.140625" style="1"/>
    <col min="13044" max="13044" width="5" style="1" customWidth="1"/>
    <col min="13045" max="13045" width="20.42578125" style="1" customWidth="1"/>
    <col min="13046" max="13046" width="30.140625" style="1" customWidth="1"/>
    <col min="13047" max="13047" width="18.28515625" style="1" customWidth="1"/>
    <col min="13048" max="13048" width="5.42578125" style="1" customWidth="1"/>
    <col min="13049" max="13049" width="5.5703125" style="1" customWidth="1"/>
    <col min="13050" max="13050" width="5.42578125" style="1" customWidth="1"/>
    <col min="13051" max="13051" width="5.85546875" style="1" customWidth="1"/>
    <col min="13052" max="13052" width="5" style="1" customWidth="1"/>
    <col min="13053" max="13053" width="5.28515625" style="1" customWidth="1"/>
    <col min="13054" max="13054" width="9.5703125" style="1" customWidth="1"/>
    <col min="13055" max="13055" width="4.5703125" style="1" customWidth="1"/>
    <col min="13056" max="13061" width="9.140625" style="1"/>
    <col min="13062" max="13062" width="30.42578125" style="1" customWidth="1"/>
    <col min="13063" max="13064" width="9.140625" style="1"/>
    <col min="13065" max="13065" width="9.85546875" style="1" bestFit="1" customWidth="1"/>
    <col min="13066" max="13066" width="14.140625" style="1" customWidth="1"/>
    <col min="13067" max="13067" width="15.28515625" style="1" customWidth="1"/>
    <col min="13068" max="13299" width="9.140625" style="1"/>
    <col min="13300" max="13300" width="5" style="1" customWidth="1"/>
    <col min="13301" max="13301" width="20.42578125" style="1" customWidth="1"/>
    <col min="13302" max="13302" width="30.140625" style="1" customWidth="1"/>
    <col min="13303" max="13303" width="18.28515625" style="1" customWidth="1"/>
    <col min="13304" max="13304" width="5.42578125" style="1" customWidth="1"/>
    <col min="13305" max="13305" width="5.5703125" style="1" customWidth="1"/>
    <col min="13306" max="13306" width="5.42578125" style="1" customWidth="1"/>
    <col min="13307" max="13307" width="5.85546875" style="1" customWidth="1"/>
    <col min="13308" max="13308" width="5" style="1" customWidth="1"/>
    <col min="13309" max="13309" width="5.28515625" style="1" customWidth="1"/>
    <col min="13310" max="13310" width="9.5703125" style="1" customWidth="1"/>
    <col min="13311" max="13311" width="4.5703125" style="1" customWidth="1"/>
    <col min="13312" max="13317" width="9.140625" style="1"/>
    <col min="13318" max="13318" width="30.42578125" style="1" customWidth="1"/>
    <col min="13319" max="13320" width="9.140625" style="1"/>
    <col min="13321" max="13321" width="9.85546875" style="1" bestFit="1" customWidth="1"/>
    <col min="13322" max="13322" width="14.140625" style="1" customWidth="1"/>
    <col min="13323" max="13323" width="15.28515625" style="1" customWidth="1"/>
    <col min="13324" max="13555" width="9.140625" style="1"/>
    <col min="13556" max="13556" width="5" style="1" customWidth="1"/>
    <col min="13557" max="13557" width="20.42578125" style="1" customWidth="1"/>
    <col min="13558" max="13558" width="30.140625" style="1" customWidth="1"/>
    <col min="13559" max="13559" width="18.28515625" style="1" customWidth="1"/>
    <col min="13560" max="13560" width="5.42578125" style="1" customWidth="1"/>
    <col min="13561" max="13561" width="5.5703125" style="1" customWidth="1"/>
    <col min="13562" max="13562" width="5.42578125" style="1" customWidth="1"/>
    <col min="13563" max="13563" width="5.85546875" style="1" customWidth="1"/>
    <col min="13564" max="13564" width="5" style="1" customWidth="1"/>
    <col min="13565" max="13565" width="5.28515625" style="1" customWidth="1"/>
    <col min="13566" max="13566" width="9.5703125" style="1" customWidth="1"/>
    <col min="13567" max="13567" width="4.5703125" style="1" customWidth="1"/>
    <col min="13568" max="13573" width="9.140625" style="1"/>
    <col min="13574" max="13574" width="30.42578125" style="1" customWidth="1"/>
    <col min="13575" max="13576" width="9.140625" style="1"/>
    <col min="13577" max="13577" width="9.85546875" style="1" bestFit="1" customWidth="1"/>
    <col min="13578" max="13578" width="14.140625" style="1" customWidth="1"/>
    <col min="13579" max="13579" width="15.28515625" style="1" customWidth="1"/>
    <col min="13580" max="13811" width="9.140625" style="1"/>
    <col min="13812" max="13812" width="5" style="1" customWidth="1"/>
    <col min="13813" max="13813" width="20.42578125" style="1" customWidth="1"/>
    <col min="13814" max="13814" width="30.140625" style="1" customWidth="1"/>
    <col min="13815" max="13815" width="18.28515625" style="1" customWidth="1"/>
    <col min="13816" max="13816" width="5.42578125" style="1" customWidth="1"/>
    <col min="13817" max="13817" width="5.5703125" style="1" customWidth="1"/>
    <col min="13818" max="13818" width="5.42578125" style="1" customWidth="1"/>
    <col min="13819" max="13819" width="5.85546875" style="1" customWidth="1"/>
    <col min="13820" max="13820" width="5" style="1" customWidth="1"/>
    <col min="13821" max="13821" width="5.28515625" style="1" customWidth="1"/>
    <col min="13822" max="13822" width="9.5703125" style="1" customWidth="1"/>
    <col min="13823" max="13823" width="4.5703125" style="1" customWidth="1"/>
    <col min="13824" max="13829" width="9.140625" style="1"/>
    <col min="13830" max="13830" width="30.42578125" style="1" customWidth="1"/>
    <col min="13831" max="13832" width="9.140625" style="1"/>
    <col min="13833" max="13833" width="9.85546875" style="1" bestFit="1" customWidth="1"/>
    <col min="13834" max="13834" width="14.140625" style="1" customWidth="1"/>
    <col min="13835" max="13835" width="15.28515625" style="1" customWidth="1"/>
    <col min="13836" max="14067" width="9.140625" style="1"/>
    <col min="14068" max="14068" width="5" style="1" customWidth="1"/>
    <col min="14069" max="14069" width="20.42578125" style="1" customWidth="1"/>
    <col min="14070" max="14070" width="30.140625" style="1" customWidth="1"/>
    <col min="14071" max="14071" width="18.28515625" style="1" customWidth="1"/>
    <col min="14072" max="14072" width="5.42578125" style="1" customWidth="1"/>
    <col min="14073" max="14073" width="5.5703125" style="1" customWidth="1"/>
    <col min="14074" max="14074" width="5.42578125" style="1" customWidth="1"/>
    <col min="14075" max="14075" width="5.85546875" style="1" customWidth="1"/>
    <col min="14076" max="14076" width="5" style="1" customWidth="1"/>
    <col min="14077" max="14077" width="5.28515625" style="1" customWidth="1"/>
    <col min="14078" max="14078" width="9.5703125" style="1" customWidth="1"/>
    <col min="14079" max="14079" width="4.5703125" style="1" customWidth="1"/>
    <col min="14080" max="14085" width="9.140625" style="1"/>
    <col min="14086" max="14086" width="30.42578125" style="1" customWidth="1"/>
    <col min="14087" max="14088" width="9.140625" style="1"/>
    <col min="14089" max="14089" width="9.85546875" style="1" bestFit="1" customWidth="1"/>
    <col min="14090" max="14090" width="14.140625" style="1" customWidth="1"/>
    <col min="14091" max="14091" width="15.28515625" style="1" customWidth="1"/>
    <col min="14092" max="14323" width="9.140625" style="1"/>
    <col min="14324" max="14324" width="5" style="1" customWidth="1"/>
    <col min="14325" max="14325" width="20.42578125" style="1" customWidth="1"/>
    <col min="14326" max="14326" width="30.140625" style="1" customWidth="1"/>
    <col min="14327" max="14327" width="18.28515625" style="1" customWidth="1"/>
    <col min="14328" max="14328" width="5.42578125" style="1" customWidth="1"/>
    <col min="14329" max="14329" width="5.5703125" style="1" customWidth="1"/>
    <col min="14330" max="14330" width="5.42578125" style="1" customWidth="1"/>
    <col min="14331" max="14331" width="5.85546875" style="1" customWidth="1"/>
    <col min="14332" max="14332" width="5" style="1" customWidth="1"/>
    <col min="14333" max="14333" width="5.28515625" style="1" customWidth="1"/>
    <col min="14334" max="14334" width="9.5703125" style="1" customWidth="1"/>
    <col min="14335" max="14335" width="4.5703125" style="1" customWidth="1"/>
    <col min="14336" max="14341" width="9.140625" style="1"/>
    <col min="14342" max="14342" width="30.42578125" style="1" customWidth="1"/>
    <col min="14343" max="14344" width="9.140625" style="1"/>
    <col min="14345" max="14345" width="9.85546875" style="1" bestFit="1" customWidth="1"/>
    <col min="14346" max="14346" width="14.140625" style="1" customWidth="1"/>
    <col min="14347" max="14347" width="15.28515625" style="1" customWidth="1"/>
    <col min="14348" max="14579" width="9.140625" style="1"/>
    <col min="14580" max="14580" width="5" style="1" customWidth="1"/>
    <col min="14581" max="14581" width="20.42578125" style="1" customWidth="1"/>
    <col min="14582" max="14582" width="30.140625" style="1" customWidth="1"/>
    <col min="14583" max="14583" width="18.28515625" style="1" customWidth="1"/>
    <col min="14584" max="14584" width="5.42578125" style="1" customWidth="1"/>
    <col min="14585" max="14585" width="5.5703125" style="1" customWidth="1"/>
    <col min="14586" max="14586" width="5.42578125" style="1" customWidth="1"/>
    <col min="14587" max="14587" width="5.85546875" style="1" customWidth="1"/>
    <col min="14588" max="14588" width="5" style="1" customWidth="1"/>
    <col min="14589" max="14589" width="5.28515625" style="1" customWidth="1"/>
    <col min="14590" max="14590" width="9.5703125" style="1" customWidth="1"/>
    <col min="14591" max="14591" width="4.5703125" style="1" customWidth="1"/>
    <col min="14592" max="14597" width="9.140625" style="1"/>
    <col min="14598" max="14598" width="30.42578125" style="1" customWidth="1"/>
    <col min="14599" max="14600" width="9.140625" style="1"/>
    <col min="14601" max="14601" width="9.85546875" style="1" bestFit="1" customWidth="1"/>
    <col min="14602" max="14602" width="14.140625" style="1" customWidth="1"/>
    <col min="14603" max="14603" width="15.28515625" style="1" customWidth="1"/>
    <col min="14604" max="14835" width="9.140625" style="1"/>
    <col min="14836" max="14836" width="5" style="1" customWidth="1"/>
    <col min="14837" max="14837" width="20.42578125" style="1" customWidth="1"/>
    <col min="14838" max="14838" width="30.140625" style="1" customWidth="1"/>
    <col min="14839" max="14839" width="18.28515625" style="1" customWidth="1"/>
    <col min="14840" max="14840" width="5.42578125" style="1" customWidth="1"/>
    <col min="14841" max="14841" width="5.5703125" style="1" customWidth="1"/>
    <col min="14842" max="14842" width="5.42578125" style="1" customWidth="1"/>
    <col min="14843" max="14843" width="5.85546875" style="1" customWidth="1"/>
    <col min="14844" max="14844" width="5" style="1" customWidth="1"/>
    <col min="14845" max="14845" width="5.28515625" style="1" customWidth="1"/>
    <col min="14846" max="14846" width="9.5703125" style="1" customWidth="1"/>
    <col min="14847" max="14847" width="4.5703125" style="1" customWidth="1"/>
    <col min="14848" max="14853" width="9.140625" style="1"/>
    <col min="14854" max="14854" width="30.42578125" style="1" customWidth="1"/>
    <col min="14855" max="14856" width="9.140625" style="1"/>
    <col min="14857" max="14857" width="9.85546875" style="1" bestFit="1" customWidth="1"/>
    <col min="14858" max="14858" width="14.140625" style="1" customWidth="1"/>
    <col min="14859" max="14859" width="15.28515625" style="1" customWidth="1"/>
    <col min="14860" max="15091" width="9.140625" style="1"/>
    <col min="15092" max="15092" width="5" style="1" customWidth="1"/>
    <col min="15093" max="15093" width="20.42578125" style="1" customWidth="1"/>
    <col min="15094" max="15094" width="30.140625" style="1" customWidth="1"/>
    <col min="15095" max="15095" width="18.28515625" style="1" customWidth="1"/>
    <col min="15096" max="15096" width="5.42578125" style="1" customWidth="1"/>
    <col min="15097" max="15097" width="5.5703125" style="1" customWidth="1"/>
    <col min="15098" max="15098" width="5.42578125" style="1" customWidth="1"/>
    <col min="15099" max="15099" width="5.85546875" style="1" customWidth="1"/>
    <col min="15100" max="15100" width="5" style="1" customWidth="1"/>
    <col min="15101" max="15101" width="5.28515625" style="1" customWidth="1"/>
    <col min="15102" max="15102" width="9.5703125" style="1" customWidth="1"/>
    <col min="15103" max="15103" width="4.5703125" style="1" customWidth="1"/>
    <col min="15104" max="15109" width="9.140625" style="1"/>
    <col min="15110" max="15110" width="30.42578125" style="1" customWidth="1"/>
    <col min="15111" max="15112" width="9.140625" style="1"/>
    <col min="15113" max="15113" width="9.85546875" style="1" bestFit="1" customWidth="1"/>
    <col min="15114" max="15114" width="14.140625" style="1" customWidth="1"/>
    <col min="15115" max="15115" width="15.28515625" style="1" customWidth="1"/>
    <col min="15116" max="15347" width="9.140625" style="1"/>
    <col min="15348" max="15348" width="5" style="1" customWidth="1"/>
    <col min="15349" max="15349" width="20.42578125" style="1" customWidth="1"/>
    <col min="15350" max="15350" width="30.140625" style="1" customWidth="1"/>
    <col min="15351" max="15351" width="18.28515625" style="1" customWidth="1"/>
    <col min="15352" max="15352" width="5.42578125" style="1" customWidth="1"/>
    <col min="15353" max="15353" width="5.5703125" style="1" customWidth="1"/>
    <col min="15354" max="15354" width="5.42578125" style="1" customWidth="1"/>
    <col min="15355" max="15355" width="5.85546875" style="1" customWidth="1"/>
    <col min="15356" max="15356" width="5" style="1" customWidth="1"/>
    <col min="15357" max="15357" width="5.28515625" style="1" customWidth="1"/>
    <col min="15358" max="15358" width="9.5703125" style="1" customWidth="1"/>
    <col min="15359" max="15359" width="4.5703125" style="1" customWidth="1"/>
    <col min="15360" max="15365" width="9.140625" style="1"/>
    <col min="15366" max="15366" width="30.42578125" style="1" customWidth="1"/>
    <col min="15367" max="15368" width="9.140625" style="1"/>
    <col min="15369" max="15369" width="9.85546875" style="1" bestFit="1" customWidth="1"/>
    <col min="15370" max="15370" width="14.140625" style="1" customWidth="1"/>
    <col min="15371" max="15371" width="15.28515625" style="1" customWidth="1"/>
    <col min="15372" max="15603" width="9.140625" style="1"/>
    <col min="15604" max="15604" width="5" style="1" customWidth="1"/>
    <col min="15605" max="15605" width="20.42578125" style="1" customWidth="1"/>
    <col min="15606" max="15606" width="30.140625" style="1" customWidth="1"/>
    <col min="15607" max="15607" width="18.28515625" style="1" customWidth="1"/>
    <col min="15608" max="15608" width="5.42578125" style="1" customWidth="1"/>
    <col min="15609" max="15609" width="5.5703125" style="1" customWidth="1"/>
    <col min="15610" max="15610" width="5.42578125" style="1" customWidth="1"/>
    <col min="15611" max="15611" width="5.85546875" style="1" customWidth="1"/>
    <col min="15612" max="15612" width="5" style="1" customWidth="1"/>
    <col min="15613" max="15613" width="5.28515625" style="1" customWidth="1"/>
    <col min="15614" max="15614" width="9.5703125" style="1" customWidth="1"/>
    <col min="15615" max="15615" width="4.5703125" style="1" customWidth="1"/>
    <col min="15616" max="15621" width="9.140625" style="1"/>
    <col min="15622" max="15622" width="30.42578125" style="1" customWidth="1"/>
    <col min="15623" max="15624" width="9.140625" style="1"/>
    <col min="15625" max="15625" width="9.85546875" style="1" bestFit="1" customWidth="1"/>
    <col min="15626" max="15626" width="14.140625" style="1" customWidth="1"/>
    <col min="15627" max="15627" width="15.28515625" style="1" customWidth="1"/>
    <col min="15628" max="15859" width="9.140625" style="1"/>
    <col min="15860" max="15860" width="5" style="1" customWidth="1"/>
    <col min="15861" max="15861" width="20.42578125" style="1" customWidth="1"/>
    <col min="15862" max="15862" width="30.140625" style="1" customWidth="1"/>
    <col min="15863" max="15863" width="18.28515625" style="1" customWidth="1"/>
    <col min="15864" max="15864" width="5.42578125" style="1" customWidth="1"/>
    <col min="15865" max="15865" width="5.5703125" style="1" customWidth="1"/>
    <col min="15866" max="15866" width="5.42578125" style="1" customWidth="1"/>
    <col min="15867" max="15867" width="5.85546875" style="1" customWidth="1"/>
    <col min="15868" max="15868" width="5" style="1" customWidth="1"/>
    <col min="15869" max="15869" width="5.28515625" style="1" customWidth="1"/>
    <col min="15870" max="15870" width="9.5703125" style="1" customWidth="1"/>
    <col min="15871" max="15871" width="4.5703125" style="1" customWidth="1"/>
    <col min="15872" max="15877" width="9.140625" style="1"/>
    <col min="15878" max="15878" width="30.42578125" style="1" customWidth="1"/>
    <col min="15879" max="15880" width="9.140625" style="1"/>
    <col min="15881" max="15881" width="9.85546875" style="1" bestFit="1" customWidth="1"/>
    <col min="15882" max="15882" width="14.140625" style="1" customWidth="1"/>
    <col min="15883" max="15883" width="15.28515625" style="1" customWidth="1"/>
    <col min="15884" max="16115" width="9.140625" style="1"/>
    <col min="16116" max="16116" width="5" style="1" customWidth="1"/>
    <col min="16117" max="16117" width="20.42578125" style="1" customWidth="1"/>
    <col min="16118" max="16118" width="30.140625" style="1" customWidth="1"/>
    <col min="16119" max="16119" width="18.28515625" style="1" customWidth="1"/>
    <col min="16120" max="16120" width="5.42578125" style="1" customWidth="1"/>
    <col min="16121" max="16121" width="5.5703125" style="1" customWidth="1"/>
    <col min="16122" max="16122" width="5.42578125" style="1" customWidth="1"/>
    <col min="16123" max="16123" width="5.85546875" style="1" customWidth="1"/>
    <col min="16124" max="16124" width="5" style="1" customWidth="1"/>
    <col min="16125" max="16125" width="5.28515625" style="1" customWidth="1"/>
    <col min="16126" max="16126" width="9.5703125" style="1" customWidth="1"/>
    <col min="16127" max="16127" width="4.5703125" style="1" customWidth="1"/>
    <col min="16128" max="16133" width="9.140625" style="1"/>
    <col min="16134" max="16134" width="30.42578125" style="1" customWidth="1"/>
    <col min="16135" max="16136" width="9.140625" style="1"/>
    <col min="16137" max="16137" width="9.85546875" style="1" bestFit="1" customWidth="1"/>
    <col min="16138" max="16138" width="14.140625" style="1" customWidth="1"/>
    <col min="16139" max="16139" width="15.28515625" style="1" customWidth="1"/>
    <col min="16140" max="16384" width="9.140625" style="1"/>
  </cols>
  <sheetData>
    <row r="1" spans="1:9" s="28" customFormat="1" ht="14.25" customHeight="1">
      <c r="C1" s="47"/>
      <c r="F1" s="48"/>
      <c r="G1" s="48"/>
      <c r="H1" s="48"/>
      <c r="I1" s="48"/>
    </row>
    <row r="2" spans="1:9" s="28" customFormat="1" ht="14.25" customHeight="1">
      <c r="A2" s="95" t="s">
        <v>324</v>
      </c>
      <c r="B2" s="95"/>
      <c r="C2" s="95"/>
      <c r="D2" s="95"/>
      <c r="E2" s="95"/>
      <c r="F2" s="95"/>
      <c r="G2" s="95"/>
      <c r="H2" s="95"/>
      <c r="I2" s="95"/>
    </row>
    <row r="3" spans="1:9" s="28" customFormat="1" ht="9.75" customHeight="1">
      <c r="C3" s="47"/>
    </row>
    <row r="4" spans="1:9" s="28" customFormat="1">
      <c r="C4" s="47"/>
    </row>
    <row r="5" spans="1:9" s="49" customFormat="1" ht="58.5" customHeight="1">
      <c r="A5" s="96" t="s">
        <v>0</v>
      </c>
      <c r="B5" s="96" t="s">
        <v>325</v>
      </c>
      <c r="C5" s="96" t="s">
        <v>31</v>
      </c>
      <c r="D5" s="96" t="s">
        <v>1</v>
      </c>
      <c r="E5" s="96"/>
      <c r="F5" s="96"/>
      <c r="G5" s="96"/>
      <c r="H5" s="96"/>
      <c r="I5" s="96"/>
    </row>
    <row r="6" spans="1:9" s="49" customFormat="1">
      <c r="A6" s="96"/>
      <c r="B6" s="96"/>
      <c r="C6" s="96"/>
      <c r="D6" s="50" t="s">
        <v>2</v>
      </c>
      <c r="E6" s="50" t="s">
        <v>3</v>
      </c>
      <c r="F6" s="50" t="s">
        <v>4</v>
      </c>
      <c r="G6" s="51" t="s">
        <v>5</v>
      </c>
      <c r="H6" s="50" t="s">
        <v>6</v>
      </c>
      <c r="I6" s="50" t="s">
        <v>7</v>
      </c>
    </row>
    <row r="7" spans="1:9" s="49" customFormat="1">
      <c r="A7" s="52" t="s">
        <v>8</v>
      </c>
      <c r="B7" s="52" t="s">
        <v>9</v>
      </c>
      <c r="C7" s="52" t="s">
        <v>10</v>
      </c>
      <c r="D7" s="50" t="s">
        <v>32</v>
      </c>
      <c r="E7" s="50" t="s">
        <v>33</v>
      </c>
      <c r="F7" s="50" t="s">
        <v>34</v>
      </c>
      <c r="G7" s="52" t="s">
        <v>35</v>
      </c>
      <c r="H7" s="52" t="s">
        <v>36</v>
      </c>
      <c r="I7" s="52" t="s">
        <v>37</v>
      </c>
    </row>
    <row r="8" spans="1:9" s="28" customFormat="1">
      <c r="A8" s="90"/>
      <c r="B8" s="91" t="s">
        <v>326</v>
      </c>
      <c r="C8" s="53" t="s">
        <v>38</v>
      </c>
      <c r="D8" s="9">
        <f>D9+D10+D11+D12</f>
        <v>870272.71088000003</v>
      </c>
      <c r="E8" s="9">
        <f t="shared" ref="E8:I8" si="0">E9+E10+E11+E12</f>
        <v>83373.843380000006</v>
      </c>
      <c r="F8" s="9">
        <f t="shared" si="0"/>
        <v>38737.35338</v>
      </c>
      <c r="G8" s="9">
        <f t="shared" si="0"/>
        <v>0</v>
      </c>
      <c r="H8" s="9">
        <f t="shared" si="0"/>
        <v>0</v>
      </c>
      <c r="I8" s="9">
        <f t="shared" si="0"/>
        <v>0</v>
      </c>
    </row>
    <row r="9" spans="1:9" s="28" customFormat="1" ht="30">
      <c r="A9" s="90"/>
      <c r="B9" s="91"/>
      <c r="C9" s="8" t="s">
        <v>50</v>
      </c>
      <c r="D9" s="7">
        <f>D14+D19+D24+D29+D39+D44+D49+D54+D59+D64+D69+D74+D79+D84+D89+D99+D104+D109+D114+D119+D34+D94</f>
        <v>222246.01938000001</v>
      </c>
      <c r="E9" s="7">
        <f t="shared" ref="E9:I9" si="1">E14+E19+E24+E29+E39+E44+E49+E54+E59+E64+E69+E74+E79+E84+E89+E99+E104+E109+E114+E119+E34+E94</f>
        <v>78278.943380000012</v>
      </c>
      <c r="F9" s="7">
        <f t="shared" si="1"/>
        <v>33642.453379999999</v>
      </c>
      <c r="G9" s="7">
        <f t="shared" si="1"/>
        <v>0</v>
      </c>
      <c r="H9" s="7">
        <f t="shared" si="1"/>
        <v>0</v>
      </c>
      <c r="I9" s="7">
        <f t="shared" si="1"/>
        <v>0</v>
      </c>
    </row>
    <row r="10" spans="1:9" s="28" customFormat="1">
      <c r="A10" s="90"/>
      <c r="B10" s="91"/>
      <c r="C10" s="8" t="s">
        <v>39</v>
      </c>
      <c r="D10" s="7">
        <f>D15+D20+D25+D30+D40+D45+D50+D55+D60+D65+D70+D75+D80+D85+D90+D100+D105+D110+D115+D120+D35+D95</f>
        <v>41837.523500000003</v>
      </c>
      <c r="E10" s="7">
        <f t="shared" ref="E10:I10" si="2">E15+E20+E25+E30+E40+E45+E50+E55+E60+E65+E70+E75+E80+E85+E90+E100+E105+E110+E115+E120+E35+E95</f>
        <v>0</v>
      </c>
      <c r="F10" s="7">
        <f t="shared" si="2"/>
        <v>0</v>
      </c>
      <c r="G10" s="7">
        <f t="shared" si="2"/>
        <v>0</v>
      </c>
      <c r="H10" s="7">
        <f t="shared" si="2"/>
        <v>0</v>
      </c>
      <c r="I10" s="7">
        <f t="shared" si="2"/>
        <v>0</v>
      </c>
    </row>
    <row r="11" spans="1:9" s="28" customFormat="1" ht="30">
      <c r="A11" s="90"/>
      <c r="B11" s="91"/>
      <c r="C11" s="8" t="s">
        <v>40</v>
      </c>
      <c r="D11" s="7">
        <f>D16+D21+D26+D31+D41+D46+D51+D56+D61+D66+D71+D76+D81+D86+D91+D101+D106+D111+D116+D121+D36+D96</f>
        <v>595517.49800000002</v>
      </c>
      <c r="E11" s="7">
        <f t="shared" ref="E11:I11" si="3">E16+E21+E26+E31+E41+E46+E51+E56+E61+E66+E71+E76+E81+E86+E91+E101+E106+E111+E116+E121+E36+E96</f>
        <v>5094.8999999999996</v>
      </c>
      <c r="F11" s="7">
        <f t="shared" si="3"/>
        <v>5094.8999999999996</v>
      </c>
      <c r="G11" s="7">
        <f t="shared" si="3"/>
        <v>0</v>
      </c>
      <c r="H11" s="7">
        <f t="shared" si="3"/>
        <v>0</v>
      </c>
      <c r="I11" s="7">
        <f t="shared" si="3"/>
        <v>0</v>
      </c>
    </row>
    <row r="12" spans="1:9" s="28" customFormat="1">
      <c r="A12" s="90"/>
      <c r="B12" s="91"/>
      <c r="C12" s="8" t="s">
        <v>41</v>
      </c>
      <c r="D12" s="7">
        <f>D17+D22+D27+D32+D42+D47+D52+D57+D62+D67+D72+D77+D82+D87+D92+D102+D107+D112+D117+D122+D37+D97</f>
        <v>10671.67</v>
      </c>
      <c r="E12" s="7">
        <f t="shared" ref="E12:I12" si="4">E17+E22+E27+E32+E42+E47+E52+E57+E62+E67+E72+E77+E82+E87+E92+E102+E107+E112+E117+E122+E37+E97</f>
        <v>0</v>
      </c>
      <c r="F12" s="7">
        <f t="shared" si="4"/>
        <v>0</v>
      </c>
      <c r="G12" s="7">
        <f t="shared" si="4"/>
        <v>0</v>
      </c>
      <c r="H12" s="7">
        <f t="shared" si="4"/>
        <v>0</v>
      </c>
      <c r="I12" s="7">
        <f t="shared" si="4"/>
        <v>0</v>
      </c>
    </row>
    <row r="13" spans="1:9" s="28" customFormat="1" ht="15" customHeight="1">
      <c r="A13" s="90">
        <v>1</v>
      </c>
      <c r="B13" s="91" t="s">
        <v>131</v>
      </c>
      <c r="C13" s="29" t="s">
        <v>38</v>
      </c>
      <c r="D13" s="9">
        <f t="shared" ref="D13:I13" si="5">D17+D16+D15+D14</f>
        <v>11000</v>
      </c>
      <c r="E13" s="9">
        <f t="shared" si="5"/>
        <v>11000</v>
      </c>
      <c r="F13" s="9">
        <f t="shared" si="5"/>
        <v>11000</v>
      </c>
      <c r="G13" s="9">
        <f t="shared" si="5"/>
        <v>0</v>
      </c>
      <c r="H13" s="9">
        <f t="shared" si="5"/>
        <v>0</v>
      </c>
      <c r="I13" s="9">
        <f t="shared" si="5"/>
        <v>0</v>
      </c>
    </row>
    <row r="14" spans="1:9" s="28" customFormat="1" ht="30">
      <c r="A14" s="90"/>
      <c r="B14" s="91"/>
      <c r="C14" s="8" t="s">
        <v>49</v>
      </c>
      <c r="D14" s="7">
        <v>6200</v>
      </c>
      <c r="E14" s="7">
        <v>6200</v>
      </c>
      <c r="F14" s="7">
        <v>6200</v>
      </c>
      <c r="G14" s="7">
        <v>0</v>
      </c>
      <c r="H14" s="7">
        <v>0</v>
      </c>
      <c r="I14" s="7">
        <v>0</v>
      </c>
    </row>
    <row r="15" spans="1:9" s="28" customFormat="1">
      <c r="A15" s="90"/>
      <c r="B15" s="91"/>
      <c r="C15" s="8" t="s">
        <v>39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9" s="28" customFormat="1" ht="30">
      <c r="A16" s="90"/>
      <c r="B16" s="91"/>
      <c r="C16" s="8" t="s">
        <v>40</v>
      </c>
      <c r="D16" s="7">
        <v>4800</v>
      </c>
      <c r="E16" s="7">
        <v>4800</v>
      </c>
      <c r="F16" s="7">
        <v>4800</v>
      </c>
      <c r="G16" s="7">
        <v>0</v>
      </c>
      <c r="H16" s="7">
        <v>0</v>
      </c>
      <c r="I16" s="7">
        <v>0</v>
      </c>
    </row>
    <row r="17" spans="1:9" s="28" customFormat="1">
      <c r="A17" s="90"/>
      <c r="B17" s="91"/>
      <c r="C17" s="8" t="s">
        <v>41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</row>
    <row r="18" spans="1:9" s="28" customFormat="1" ht="15" customHeight="1">
      <c r="A18" s="90">
        <v>2</v>
      </c>
      <c r="B18" s="91" t="s">
        <v>132</v>
      </c>
      <c r="C18" s="29" t="s">
        <v>38</v>
      </c>
      <c r="D18" s="9">
        <f t="shared" ref="D18:I18" si="6">D19+D20+D21+D22</f>
        <v>53358.658499999998</v>
      </c>
      <c r="E18" s="9">
        <f t="shared" si="6"/>
        <v>0</v>
      </c>
      <c r="F18" s="9">
        <f t="shared" si="6"/>
        <v>0</v>
      </c>
      <c r="G18" s="9">
        <f t="shared" si="6"/>
        <v>0</v>
      </c>
      <c r="H18" s="9">
        <f t="shared" si="6"/>
        <v>0</v>
      </c>
      <c r="I18" s="9">
        <f t="shared" si="6"/>
        <v>0</v>
      </c>
    </row>
    <row r="19" spans="1:9" s="28" customFormat="1" ht="30">
      <c r="A19" s="90"/>
      <c r="B19" s="91"/>
      <c r="C19" s="8" t="s">
        <v>49</v>
      </c>
      <c r="D19" s="7">
        <v>426.86700000000002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s="28" customFormat="1">
      <c r="A20" s="90"/>
      <c r="B20" s="91"/>
      <c r="C20" s="8" t="s">
        <v>39</v>
      </c>
      <c r="D20" s="7">
        <v>41837.523500000003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s="28" customFormat="1" ht="30">
      <c r="A21" s="90"/>
      <c r="B21" s="91"/>
      <c r="C21" s="8" t="s">
        <v>40</v>
      </c>
      <c r="D21" s="7">
        <v>422.59800000000001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</row>
    <row r="22" spans="1:9" s="28" customFormat="1">
      <c r="A22" s="90"/>
      <c r="B22" s="91"/>
      <c r="C22" s="8" t="s">
        <v>41</v>
      </c>
      <c r="D22" s="7">
        <v>10671.67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</row>
    <row r="23" spans="1:9" s="28" customFormat="1" ht="15" customHeight="1">
      <c r="A23" s="90">
        <v>3</v>
      </c>
      <c r="B23" s="91" t="s">
        <v>133</v>
      </c>
      <c r="C23" s="29" t="s">
        <v>38</v>
      </c>
      <c r="D23" s="9">
        <f t="shared" ref="D23:I23" si="7">D24+D25+D26+D27</f>
        <v>0</v>
      </c>
      <c r="E23" s="9">
        <f t="shared" si="7"/>
        <v>0</v>
      </c>
      <c r="F23" s="9">
        <f t="shared" si="7"/>
        <v>0</v>
      </c>
      <c r="G23" s="9">
        <f t="shared" si="7"/>
        <v>0</v>
      </c>
      <c r="H23" s="9">
        <f t="shared" si="7"/>
        <v>0</v>
      </c>
      <c r="I23" s="9">
        <f t="shared" si="7"/>
        <v>0</v>
      </c>
    </row>
    <row r="24" spans="1:9" s="28" customFormat="1" ht="30">
      <c r="A24" s="90"/>
      <c r="B24" s="91"/>
      <c r="C24" s="8" t="s">
        <v>49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1:9" s="28" customFormat="1">
      <c r="A25" s="90"/>
      <c r="B25" s="91"/>
      <c r="C25" s="8" t="s">
        <v>39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1:9" s="28" customFormat="1" ht="30">
      <c r="A26" s="90"/>
      <c r="B26" s="91"/>
      <c r="C26" s="8" t="s">
        <v>40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9" s="28" customFormat="1">
      <c r="A27" s="90"/>
      <c r="B27" s="91"/>
      <c r="C27" s="8" t="s">
        <v>41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9" s="28" customFormat="1" ht="15" customHeight="1">
      <c r="A28" s="90">
        <v>4</v>
      </c>
      <c r="B28" s="91" t="s">
        <v>140</v>
      </c>
      <c r="C28" s="29" t="s">
        <v>38</v>
      </c>
      <c r="D28" s="9">
        <f t="shared" ref="D28:I28" si="8">D29+D30+D31+D32</f>
        <v>75902</v>
      </c>
      <c r="E28" s="9">
        <f t="shared" si="8"/>
        <v>0</v>
      </c>
      <c r="F28" s="9">
        <f t="shared" si="8"/>
        <v>0</v>
      </c>
      <c r="G28" s="9">
        <f t="shared" si="8"/>
        <v>0</v>
      </c>
      <c r="H28" s="9">
        <f t="shared" si="8"/>
        <v>0</v>
      </c>
      <c r="I28" s="9">
        <f t="shared" si="8"/>
        <v>0</v>
      </c>
    </row>
    <row r="29" spans="1:9" s="28" customFormat="1" ht="30">
      <c r="A29" s="90"/>
      <c r="B29" s="91"/>
      <c r="C29" s="8" t="s">
        <v>49</v>
      </c>
      <c r="D29" s="7">
        <f>55902+10000+5000+5000</f>
        <v>75902</v>
      </c>
      <c r="E29" s="7">
        <v>0</v>
      </c>
      <c r="F29" s="7">
        <v>0</v>
      </c>
      <c r="G29" s="7">
        <v>0</v>
      </c>
      <c r="H29" s="7">
        <v>0</v>
      </c>
      <c r="I29" s="7"/>
    </row>
    <row r="30" spans="1:9" s="28" customFormat="1">
      <c r="A30" s="90"/>
      <c r="B30" s="91"/>
      <c r="C30" s="8" t="s">
        <v>39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s="28" customFormat="1" ht="30">
      <c r="A31" s="90"/>
      <c r="B31" s="91"/>
      <c r="C31" s="8" t="s">
        <v>40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9" s="28" customFormat="1">
      <c r="A32" s="90"/>
      <c r="B32" s="91"/>
      <c r="C32" s="8" t="s">
        <v>41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</row>
    <row r="33" spans="1:9" s="28" customFormat="1" ht="15" customHeight="1">
      <c r="A33" s="92">
        <v>5</v>
      </c>
      <c r="B33" s="91" t="s">
        <v>329</v>
      </c>
      <c r="C33" s="53" t="s">
        <v>38</v>
      </c>
      <c r="D33" s="55">
        <f>SUM(D34:D37)</f>
        <v>0</v>
      </c>
      <c r="E33" s="55">
        <f t="shared" ref="E33:I33" si="9">SUM(E34:E37)</f>
        <v>0</v>
      </c>
      <c r="F33" s="55">
        <f t="shared" si="9"/>
        <v>0</v>
      </c>
      <c r="G33" s="55">
        <f t="shared" si="9"/>
        <v>0</v>
      </c>
      <c r="H33" s="55">
        <f t="shared" si="9"/>
        <v>0</v>
      </c>
      <c r="I33" s="55">
        <f t="shared" si="9"/>
        <v>0</v>
      </c>
    </row>
    <row r="34" spans="1:9" s="28" customFormat="1" ht="30">
      <c r="A34" s="93"/>
      <c r="B34" s="91"/>
      <c r="C34" s="8" t="s">
        <v>49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</row>
    <row r="35" spans="1:9" s="28" customFormat="1">
      <c r="A35" s="93"/>
      <c r="B35" s="91"/>
      <c r="C35" s="8" t="s">
        <v>39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s="28" customFormat="1" ht="30">
      <c r="A36" s="93"/>
      <c r="B36" s="91"/>
      <c r="C36" s="8" t="s">
        <v>40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  <row r="37" spans="1:9" s="28" customFormat="1">
      <c r="A37" s="94"/>
      <c r="B37" s="91"/>
      <c r="C37" s="8" t="s">
        <v>41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</row>
    <row r="38" spans="1:9" s="28" customFormat="1" ht="15" customHeight="1">
      <c r="A38" s="90">
        <v>6</v>
      </c>
      <c r="B38" s="91" t="s">
        <v>62</v>
      </c>
      <c r="C38" s="29" t="s">
        <v>38</v>
      </c>
      <c r="D38" s="9">
        <f t="shared" ref="D38:I38" si="10">D39+D40+D41+D42</f>
        <v>9000</v>
      </c>
      <c r="E38" s="9">
        <f t="shared" si="10"/>
        <v>0</v>
      </c>
      <c r="F38" s="9">
        <f t="shared" si="10"/>
        <v>0</v>
      </c>
      <c r="G38" s="9">
        <f t="shared" si="10"/>
        <v>0</v>
      </c>
      <c r="H38" s="9">
        <f t="shared" si="10"/>
        <v>0</v>
      </c>
      <c r="I38" s="9">
        <f t="shared" si="10"/>
        <v>0</v>
      </c>
    </row>
    <row r="39" spans="1:9" s="28" customFormat="1" ht="30">
      <c r="A39" s="90"/>
      <c r="B39" s="91"/>
      <c r="C39" s="8" t="s">
        <v>49</v>
      </c>
      <c r="D39" s="7">
        <v>9000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</row>
    <row r="40" spans="1:9" s="28" customFormat="1">
      <c r="A40" s="90"/>
      <c r="B40" s="91"/>
      <c r="C40" s="8" t="s">
        <v>39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</row>
    <row r="41" spans="1:9" s="28" customFormat="1" ht="30">
      <c r="A41" s="90"/>
      <c r="B41" s="91"/>
      <c r="C41" s="8" t="s">
        <v>40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</row>
    <row r="42" spans="1:9" s="28" customFormat="1">
      <c r="A42" s="90"/>
      <c r="B42" s="91"/>
      <c r="C42" s="8" t="s">
        <v>41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</row>
    <row r="43" spans="1:9" s="28" customFormat="1" ht="15" customHeight="1">
      <c r="A43" s="90">
        <v>7</v>
      </c>
      <c r="B43" s="91" t="s">
        <v>95</v>
      </c>
      <c r="C43" s="29" t="s">
        <v>38</v>
      </c>
      <c r="D43" s="9">
        <f t="shared" ref="D43:I43" si="11">D44+D45+D46+D47</f>
        <v>6462</v>
      </c>
      <c r="E43" s="9">
        <f t="shared" si="11"/>
        <v>5895</v>
      </c>
      <c r="F43" s="9">
        <f t="shared" si="11"/>
        <v>5895</v>
      </c>
      <c r="G43" s="9">
        <f t="shared" si="11"/>
        <v>0</v>
      </c>
      <c r="H43" s="9">
        <f t="shared" si="11"/>
        <v>0</v>
      </c>
      <c r="I43" s="9">
        <f t="shared" si="11"/>
        <v>0</v>
      </c>
    </row>
    <row r="44" spans="1:9" s="28" customFormat="1" ht="30">
      <c r="A44" s="90"/>
      <c r="B44" s="91"/>
      <c r="C44" s="8" t="s">
        <v>49</v>
      </c>
      <c r="D44" s="7">
        <f>491+1500+2695+400+1000+76+300</f>
        <v>6462</v>
      </c>
      <c r="E44" s="7">
        <f>1500+2695+400+1000+300</f>
        <v>5895</v>
      </c>
      <c r="F44" s="7">
        <f>E44</f>
        <v>5895</v>
      </c>
      <c r="G44" s="7">
        <v>0</v>
      </c>
      <c r="H44" s="7">
        <v>0</v>
      </c>
      <c r="I44" s="7">
        <v>0</v>
      </c>
    </row>
    <row r="45" spans="1:9" s="28" customFormat="1">
      <c r="A45" s="90"/>
      <c r="B45" s="91"/>
      <c r="C45" s="8" t="s">
        <v>39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s="28" customFormat="1" ht="30">
      <c r="A46" s="90"/>
      <c r="B46" s="91"/>
      <c r="C46" s="8" t="s">
        <v>40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s="28" customFormat="1">
      <c r="A47" s="90"/>
      <c r="B47" s="91"/>
      <c r="C47" s="8" t="s">
        <v>41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</row>
    <row r="48" spans="1:9" s="28" customFormat="1" ht="15" customHeight="1">
      <c r="A48" s="90">
        <v>8</v>
      </c>
      <c r="B48" s="91" t="s">
        <v>76</v>
      </c>
      <c r="C48" s="29" t="s">
        <v>38</v>
      </c>
      <c r="D48" s="9">
        <f t="shared" ref="D48:I48" si="12">D49+D50+D51+D52</f>
        <v>0</v>
      </c>
      <c r="E48" s="9">
        <f t="shared" si="12"/>
        <v>0</v>
      </c>
      <c r="F48" s="9">
        <f t="shared" si="12"/>
        <v>0</v>
      </c>
      <c r="G48" s="9">
        <f t="shared" si="12"/>
        <v>0</v>
      </c>
      <c r="H48" s="9">
        <f t="shared" si="12"/>
        <v>0</v>
      </c>
      <c r="I48" s="9">
        <f t="shared" si="12"/>
        <v>0</v>
      </c>
    </row>
    <row r="49" spans="1:9" s="28" customFormat="1" ht="30">
      <c r="A49" s="90"/>
      <c r="B49" s="91"/>
      <c r="C49" s="8" t="s">
        <v>49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</row>
    <row r="50" spans="1:9" s="28" customFormat="1">
      <c r="A50" s="90"/>
      <c r="B50" s="91"/>
      <c r="C50" s="8" t="s">
        <v>39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</row>
    <row r="51" spans="1:9" s="28" customFormat="1" ht="30">
      <c r="A51" s="90"/>
      <c r="B51" s="91"/>
      <c r="C51" s="8" t="s">
        <v>40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</row>
    <row r="52" spans="1:9" s="28" customFormat="1">
      <c r="A52" s="90"/>
      <c r="B52" s="91"/>
      <c r="C52" s="8" t="s">
        <v>41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</row>
    <row r="53" spans="1:9" s="28" customFormat="1" ht="15" customHeight="1">
      <c r="A53" s="90">
        <v>9</v>
      </c>
      <c r="B53" s="91" t="s">
        <v>77</v>
      </c>
      <c r="C53" s="29" t="s">
        <v>38</v>
      </c>
      <c r="D53" s="9">
        <f t="shared" ref="D53:I53" si="13">D54+D55+D56+D57</f>
        <v>203769.24</v>
      </c>
      <c r="E53" s="9">
        <f t="shared" si="13"/>
        <v>20000</v>
      </c>
      <c r="F53" s="9">
        <f t="shared" si="13"/>
        <v>0</v>
      </c>
      <c r="G53" s="9">
        <f t="shared" si="13"/>
        <v>0</v>
      </c>
      <c r="H53" s="9">
        <f t="shared" si="13"/>
        <v>0</v>
      </c>
      <c r="I53" s="9">
        <f t="shared" si="13"/>
        <v>0</v>
      </c>
    </row>
    <row r="54" spans="1:9" s="28" customFormat="1" ht="30">
      <c r="A54" s="90"/>
      <c r="B54" s="91"/>
      <c r="C54" s="8" t="s">
        <v>49</v>
      </c>
      <c r="D54" s="7">
        <f>43000+10769.24</f>
        <v>53769.24</v>
      </c>
      <c r="E54" s="7">
        <v>20000</v>
      </c>
      <c r="F54" s="7"/>
      <c r="G54" s="7"/>
      <c r="H54" s="7"/>
      <c r="I54" s="7"/>
    </row>
    <row r="55" spans="1:9" s="28" customFormat="1">
      <c r="A55" s="90"/>
      <c r="B55" s="91"/>
      <c r="C55" s="8" t="s">
        <v>39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</row>
    <row r="56" spans="1:9" s="28" customFormat="1" ht="30">
      <c r="A56" s="90"/>
      <c r="B56" s="91"/>
      <c r="C56" s="8" t="s">
        <v>40</v>
      </c>
      <c r="D56" s="7">
        <v>150000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</row>
    <row r="57" spans="1:9" s="28" customFormat="1">
      <c r="A57" s="90"/>
      <c r="B57" s="91"/>
      <c r="C57" s="8" t="s">
        <v>41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</row>
    <row r="58" spans="1:9" s="28" customFormat="1" ht="15" customHeight="1">
      <c r="A58" s="90">
        <v>10</v>
      </c>
      <c r="B58" s="91" t="s">
        <v>80</v>
      </c>
      <c r="C58" s="29" t="s">
        <v>38</v>
      </c>
      <c r="D58" s="9">
        <f t="shared" ref="D58:I58" si="14">D59+D60+D61+D62</f>
        <v>463600</v>
      </c>
      <c r="E58" s="9">
        <f t="shared" si="14"/>
        <v>0</v>
      </c>
      <c r="F58" s="9">
        <f t="shared" si="14"/>
        <v>0</v>
      </c>
      <c r="G58" s="9">
        <f t="shared" si="14"/>
        <v>0</v>
      </c>
      <c r="H58" s="9">
        <f t="shared" si="14"/>
        <v>0</v>
      </c>
      <c r="I58" s="9">
        <f t="shared" si="14"/>
        <v>0</v>
      </c>
    </row>
    <row r="59" spans="1:9" s="28" customFormat="1" ht="30">
      <c r="A59" s="90"/>
      <c r="B59" s="91"/>
      <c r="C59" s="8" t="s">
        <v>49</v>
      </c>
      <c r="D59" s="7">
        <f>600+5000+18000</f>
        <v>23600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</row>
    <row r="60" spans="1:9" s="28" customFormat="1">
      <c r="A60" s="90"/>
      <c r="B60" s="91"/>
      <c r="C60" s="8" t="s">
        <v>39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s="28" customFormat="1" ht="30">
      <c r="A61" s="90"/>
      <c r="B61" s="91"/>
      <c r="C61" s="8" t="s">
        <v>40</v>
      </c>
      <c r="D61" s="7">
        <f>85000+320000+35000</f>
        <v>440000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9" s="28" customFormat="1">
      <c r="A62" s="90"/>
      <c r="B62" s="91"/>
      <c r="C62" s="8" t="s">
        <v>41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</row>
    <row r="63" spans="1:9" s="28" customFormat="1" ht="15" customHeight="1">
      <c r="A63" s="90">
        <v>11</v>
      </c>
      <c r="B63" s="91" t="s">
        <v>134</v>
      </c>
      <c r="C63" s="29" t="s">
        <v>38</v>
      </c>
      <c r="D63" s="9">
        <f t="shared" ref="D63:I63" si="15">D64+D65+D66+D67</f>
        <v>24557.200000000001</v>
      </c>
      <c r="E63" s="9">
        <f t="shared" si="15"/>
        <v>24352</v>
      </c>
      <c r="F63" s="9">
        <f t="shared" si="15"/>
        <v>0</v>
      </c>
      <c r="G63" s="9">
        <f t="shared" si="15"/>
        <v>0</v>
      </c>
      <c r="H63" s="9">
        <f t="shared" si="15"/>
        <v>0</v>
      </c>
      <c r="I63" s="9">
        <f t="shared" si="15"/>
        <v>0</v>
      </c>
    </row>
    <row r="64" spans="1:9" s="28" customFormat="1" ht="30">
      <c r="A64" s="90"/>
      <c r="B64" s="91"/>
      <c r="C64" s="8" t="s">
        <v>49</v>
      </c>
      <c r="D64" s="7">
        <v>24557.200000000001</v>
      </c>
      <c r="E64" s="7">
        <v>24352</v>
      </c>
      <c r="F64" s="7">
        <v>0</v>
      </c>
      <c r="G64" s="7">
        <v>0</v>
      </c>
      <c r="H64" s="7">
        <v>0</v>
      </c>
      <c r="I64" s="7">
        <v>0</v>
      </c>
    </row>
    <row r="65" spans="1:9" s="28" customFormat="1">
      <c r="A65" s="90"/>
      <c r="B65" s="91"/>
      <c r="C65" s="8" t="s">
        <v>39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s="28" customFormat="1" ht="30">
      <c r="A66" s="90"/>
      <c r="B66" s="91"/>
      <c r="C66" s="8" t="s">
        <v>40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</row>
    <row r="67" spans="1:9" s="28" customFormat="1">
      <c r="A67" s="90"/>
      <c r="B67" s="91"/>
      <c r="C67" s="8" t="s">
        <v>41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s="28" customFormat="1">
      <c r="A68" s="90">
        <v>12</v>
      </c>
      <c r="B68" s="91" t="s">
        <v>146</v>
      </c>
      <c r="C68" s="6" t="s">
        <v>38</v>
      </c>
      <c r="D68" s="9">
        <f>SUM(D69:D72)</f>
        <v>171.7</v>
      </c>
      <c r="E68" s="9">
        <f t="shared" ref="E68:I68" si="16">SUM(E69:E72)</f>
        <v>0</v>
      </c>
      <c r="F68" s="9">
        <f t="shared" si="16"/>
        <v>0</v>
      </c>
      <c r="G68" s="9">
        <f t="shared" si="16"/>
        <v>0</v>
      </c>
      <c r="H68" s="9">
        <f t="shared" si="16"/>
        <v>0</v>
      </c>
      <c r="I68" s="9">
        <f t="shared" si="16"/>
        <v>0</v>
      </c>
    </row>
    <row r="69" spans="1:9" s="28" customFormat="1" ht="30">
      <c r="A69" s="90"/>
      <c r="B69" s="91"/>
      <c r="C69" s="8" t="s">
        <v>49</v>
      </c>
      <c r="D69" s="7">
        <v>171.7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</row>
    <row r="70" spans="1:9" s="28" customFormat="1">
      <c r="A70" s="90"/>
      <c r="B70" s="91"/>
      <c r="C70" s="8" t="s">
        <v>39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</row>
    <row r="71" spans="1:9" s="28" customFormat="1" ht="30">
      <c r="A71" s="90"/>
      <c r="B71" s="91"/>
      <c r="C71" s="8" t="s">
        <v>40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</row>
    <row r="72" spans="1:9" s="28" customFormat="1">
      <c r="A72" s="90"/>
      <c r="B72" s="91"/>
      <c r="C72" s="8" t="s">
        <v>41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</row>
    <row r="73" spans="1:9" s="28" customFormat="1">
      <c r="A73" s="90">
        <v>13</v>
      </c>
      <c r="B73" s="91" t="s">
        <v>163</v>
      </c>
      <c r="C73" s="6" t="s">
        <v>38</v>
      </c>
      <c r="D73" s="9">
        <f>SUM(D74:D77)</f>
        <v>325.91899999999998</v>
      </c>
      <c r="E73" s="9">
        <f>SUM(E74:E77)</f>
        <v>325.875</v>
      </c>
      <c r="F73" s="9">
        <f>SUM(F74:F77)</f>
        <v>325.875</v>
      </c>
      <c r="G73" s="9">
        <v>0</v>
      </c>
      <c r="H73" s="9">
        <v>0</v>
      </c>
      <c r="I73" s="9">
        <v>0</v>
      </c>
    </row>
    <row r="74" spans="1:9" s="28" customFormat="1" ht="30">
      <c r="A74" s="90"/>
      <c r="B74" s="91"/>
      <c r="C74" s="8" t="s">
        <v>49</v>
      </c>
      <c r="D74" s="7">
        <v>325.91899999999998</v>
      </c>
      <c r="E74" s="7">
        <v>325.875</v>
      </c>
      <c r="F74" s="7">
        <v>325.875</v>
      </c>
      <c r="G74" s="7">
        <v>0</v>
      </c>
      <c r="H74" s="7">
        <v>0</v>
      </c>
      <c r="I74" s="7">
        <v>0</v>
      </c>
    </row>
    <row r="75" spans="1:9" s="28" customFormat="1">
      <c r="A75" s="90"/>
      <c r="B75" s="91"/>
      <c r="C75" s="8" t="s">
        <v>39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</row>
    <row r="76" spans="1:9" s="28" customFormat="1" ht="30">
      <c r="A76" s="90"/>
      <c r="B76" s="91"/>
      <c r="C76" s="8" t="s">
        <v>40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</row>
    <row r="77" spans="1:9" s="28" customFormat="1">
      <c r="A77" s="90"/>
      <c r="B77" s="91"/>
      <c r="C77" s="8" t="s">
        <v>41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</row>
    <row r="78" spans="1:9" s="28" customFormat="1">
      <c r="A78" s="90">
        <v>14</v>
      </c>
      <c r="B78" s="91" t="s">
        <v>327</v>
      </c>
      <c r="C78" s="6" t="s">
        <v>38</v>
      </c>
      <c r="D78" s="9">
        <f>SUM(D79:D82)</f>
        <v>19336.648379999999</v>
      </c>
      <c r="E78" s="9">
        <f>SUM(E79:E82)</f>
        <v>18973.148379999999</v>
      </c>
      <c r="F78" s="9">
        <f>SUM(F79:F82)</f>
        <v>18973.148379999999</v>
      </c>
      <c r="G78" s="9">
        <v>0</v>
      </c>
      <c r="H78" s="9">
        <v>0</v>
      </c>
      <c r="I78" s="9">
        <v>0</v>
      </c>
    </row>
    <row r="79" spans="1:9" s="28" customFormat="1" ht="30">
      <c r="A79" s="90"/>
      <c r="B79" s="91"/>
      <c r="C79" s="8" t="s">
        <v>49</v>
      </c>
      <c r="D79" s="7">
        <v>19336.648379999999</v>
      </c>
      <c r="E79" s="7">
        <v>18973.148379999999</v>
      </c>
      <c r="F79" s="7">
        <v>18973.148379999999</v>
      </c>
      <c r="G79" s="7">
        <v>0</v>
      </c>
      <c r="H79" s="7">
        <v>0</v>
      </c>
      <c r="I79" s="7">
        <v>0</v>
      </c>
    </row>
    <row r="80" spans="1:9" s="28" customFormat="1">
      <c r="A80" s="90"/>
      <c r="B80" s="91"/>
      <c r="C80" s="8" t="s">
        <v>39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</row>
    <row r="81" spans="1:9" s="28" customFormat="1" ht="30">
      <c r="A81" s="90"/>
      <c r="B81" s="91"/>
      <c r="C81" s="8" t="s">
        <v>40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</row>
    <row r="82" spans="1:9" s="28" customFormat="1">
      <c r="A82" s="90"/>
      <c r="B82" s="91"/>
      <c r="C82" s="8" t="s">
        <v>41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</row>
    <row r="83" spans="1:9" s="28" customFormat="1">
      <c r="A83" s="90">
        <v>15</v>
      </c>
      <c r="B83" s="91" t="s">
        <v>176</v>
      </c>
      <c r="C83" s="6" t="s">
        <v>38</v>
      </c>
      <c r="D83" s="9">
        <f>D84+D85+D86+D87</f>
        <v>50</v>
      </c>
      <c r="E83" s="9">
        <f t="shared" ref="E83:I83" si="17">E84+E85+E86+E87</f>
        <v>50</v>
      </c>
      <c r="F83" s="9">
        <f t="shared" si="17"/>
        <v>50</v>
      </c>
      <c r="G83" s="9">
        <f t="shared" si="17"/>
        <v>0</v>
      </c>
      <c r="H83" s="9">
        <f t="shared" si="17"/>
        <v>0</v>
      </c>
      <c r="I83" s="9">
        <f t="shared" si="17"/>
        <v>0</v>
      </c>
    </row>
    <row r="84" spans="1:9" s="28" customFormat="1" ht="30">
      <c r="A84" s="90"/>
      <c r="B84" s="91"/>
      <c r="C84" s="8" t="s">
        <v>49</v>
      </c>
      <c r="D84" s="7">
        <v>50</v>
      </c>
      <c r="E84" s="7">
        <v>50</v>
      </c>
      <c r="F84" s="7">
        <v>50</v>
      </c>
      <c r="G84" s="7">
        <v>0</v>
      </c>
      <c r="H84" s="7">
        <v>0</v>
      </c>
      <c r="I84" s="7">
        <v>0</v>
      </c>
    </row>
    <row r="85" spans="1:9" s="28" customFormat="1">
      <c r="A85" s="90"/>
      <c r="B85" s="91"/>
      <c r="C85" s="8" t="s">
        <v>39</v>
      </c>
      <c r="D85" s="7"/>
      <c r="E85" s="7"/>
      <c r="F85" s="7"/>
      <c r="G85" s="7"/>
      <c r="H85" s="7">
        <v>0</v>
      </c>
      <c r="I85" s="7">
        <v>0</v>
      </c>
    </row>
    <row r="86" spans="1:9" s="28" customFormat="1" ht="30">
      <c r="A86" s="90"/>
      <c r="B86" s="91"/>
      <c r="C86" s="8" t="s">
        <v>40</v>
      </c>
      <c r="D86" s="7"/>
      <c r="E86" s="7"/>
      <c r="F86" s="7"/>
      <c r="G86" s="7"/>
      <c r="H86" s="7">
        <v>0</v>
      </c>
      <c r="I86" s="7">
        <v>0</v>
      </c>
    </row>
    <row r="87" spans="1:9" s="28" customFormat="1">
      <c r="A87" s="90"/>
      <c r="B87" s="91"/>
      <c r="C87" s="8" t="s">
        <v>41</v>
      </c>
      <c r="D87" s="7"/>
      <c r="E87" s="7"/>
      <c r="F87" s="7"/>
      <c r="G87" s="7"/>
      <c r="H87" s="7">
        <v>0</v>
      </c>
      <c r="I87" s="7">
        <v>0</v>
      </c>
    </row>
    <row r="88" spans="1:9" s="28" customFormat="1" ht="15" customHeight="1">
      <c r="A88" s="90">
        <v>16</v>
      </c>
      <c r="B88" s="91" t="s">
        <v>177</v>
      </c>
      <c r="C88" s="6" t="s">
        <v>38</v>
      </c>
      <c r="D88" s="9">
        <f>D89+D90+D91+D92</f>
        <v>50</v>
      </c>
      <c r="E88" s="9">
        <f t="shared" ref="E88:I88" si="18">E89+E90+E91+E92</f>
        <v>50</v>
      </c>
      <c r="F88" s="9">
        <f t="shared" si="18"/>
        <v>50</v>
      </c>
      <c r="G88" s="9">
        <f t="shared" si="18"/>
        <v>0</v>
      </c>
      <c r="H88" s="9">
        <f t="shared" si="18"/>
        <v>0</v>
      </c>
      <c r="I88" s="9">
        <f t="shared" si="18"/>
        <v>0</v>
      </c>
    </row>
    <row r="89" spans="1:9" s="28" customFormat="1" ht="30">
      <c r="A89" s="90"/>
      <c r="B89" s="91"/>
      <c r="C89" s="8" t="s">
        <v>49</v>
      </c>
      <c r="D89" s="7">
        <v>50</v>
      </c>
      <c r="E89" s="7">
        <v>50</v>
      </c>
      <c r="F89" s="7">
        <v>50</v>
      </c>
      <c r="G89" s="7">
        <v>0</v>
      </c>
      <c r="H89" s="7">
        <v>0</v>
      </c>
      <c r="I89" s="7">
        <v>0</v>
      </c>
    </row>
    <row r="90" spans="1:9" s="28" customFormat="1">
      <c r="A90" s="90"/>
      <c r="B90" s="91"/>
      <c r="C90" s="8" t="s">
        <v>39</v>
      </c>
      <c r="D90" s="7"/>
      <c r="E90" s="7"/>
      <c r="F90" s="7"/>
      <c r="G90" s="7"/>
      <c r="H90" s="7">
        <v>0</v>
      </c>
      <c r="I90" s="7">
        <v>0</v>
      </c>
    </row>
    <row r="91" spans="1:9" s="28" customFormat="1" ht="30">
      <c r="A91" s="90"/>
      <c r="B91" s="91"/>
      <c r="C91" s="8" t="s">
        <v>40</v>
      </c>
      <c r="D91" s="7"/>
      <c r="E91" s="7"/>
      <c r="F91" s="7"/>
      <c r="G91" s="7"/>
      <c r="H91" s="7">
        <v>0</v>
      </c>
      <c r="I91" s="7">
        <v>0</v>
      </c>
    </row>
    <row r="92" spans="1:9" s="28" customFormat="1">
      <c r="A92" s="90"/>
      <c r="B92" s="91"/>
      <c r="C92" s="8" t="s">
        <v>41</v>
      </c>
      <c r="D92" s="7"/>
      <c r="E92" s="7"/>
      <c r="F92" s="7"/>
      <c r="G92" s="7"/>
      <c r="H92" s="7">
        <v>0</v>
      </c>
      <c r="I92" s="7">
        <v>0</v>
      </c>
    </row>
    <row r="93" spans="1:9" s="28" customFormat="1" ht="15" customHeight="1">
      <c r="A93" s="92">
        <v>17</v>
      </c>
      <c r="B93" s="98" t="s">
        <v>331</v>
      </c>
      <c r="C93" s="8" t="s">
        <v>38</v>
      </c>
      <c r="D93" s="9">
        <f>SUM(D94:D97)</f>
        <v>50</v>
      </c>
      <c r="E93" s="9">
        <f t="shared" ref="E93:I93" si="19">SUM(E94:E97)</f>
        <v>50</v>
      </c>
      <c r="F93" s="9">
        <f t="shared" si="19"/>
        <v>50</v>
      </c>
      <c r="G93" s="9">
        <f t="shared" si="19"/>
        <v>0</v>
      </c>
      <c r="H93" s="9">
        <f t="shared" si="19"/>
        <v>0</v>
      </c>
      <c r="I93" s="9">
        <f t="shared" si="19"/>
        <v>0</v>
      </c>
    </row>
    <row r="94" spans="1:9" s="28" customFormat="1" ht="30">
      <c r="A94" s="93"/>
      <c r="B94" s="98"/>
      <c r="C94" s="8" t="s">
        <v>49</v>
      </c>
      <c r="D94" s="7">
        <v>50</v>
      </c>
      <c r="E94" s="7">
        <v>50</v>
      </c>
      <c r="F94" s="7">
        <v>50</v>
      </c>
      <c r="G94" s="7">
        <v>0</v>
      </c>
      <c r="H94" s="7">
        <v>0</v>
      </c>
      <c r="I94" s="7">
        <v>0</v>
      </c>
    </row>
    <row r="95" spans="1:9" s="28" customFormat="1">
      <c r="A95" s="93"/>
      <c r="B95" s="98"/>
      <c r="C95" s="8" t="s">
        <v>39</v>
      </c>
      <c r="D95" s="7"/>
      <c r="E95" s="7"/>
      <c r="F95" s="7"/>
      <c r="G95" s="7"/>
      <c r="H95" s="7"/>
      <c r="I95" s="7"/>
    </row>
    <row r="96" spans="1:9" s="28" customFormat="1" ht="30">
      <c r="A96" s="93"/>
      <c r="B96" s="98"/>
      <c r="C96" s="8" t="s">
        <v>40</v>
      </c>
      <c r="D96" s="7">
        <v>0</v>
      </c>
      <c r="E96" s="7"/>
      <c r="F96" s="7"/>
      <c r="G96" s="7"/>
      <c r="H96" s="7"/>
      <c r="I96" s="7"/>
    </row>
    <row r="97" spans="1:9" s="28" customFormat="1">
      <c r="A97" s="94"/>
      <c r="B97" s="98"/>
      <c r="C97" s="8" t="s">
        <v>41</v>
      </c>
      <c r="D97" s="7"/>
      <c r="E97" s="7"/>
      <c r="F97" s="7"/>
      <c r="G97" s="7"/>
      <c r="H97" s="7"/>
      <c r="I97" s="7"/>
    </row>
    <row r="98" spans="1:9" s="28" customFormat="1" ht="15" customHeight="1">
      <c r="A98" s="90">
        <v>18</v>
      </c>
      <c r="B98" s="98" t="s">
        <v>178</v>
      </c>
      <c r="C98" s="6" t="s">
        <v>38</v>
      </c>
      <c r="D98" s="9">
        <f>D99+D101+D100+D102</f>
        <v>286.01499999999999</v>
      </c>
      <c r="E98" s="9">
        <f t="shared" ref="E98:I98" si="20">E99+E101+E100+E102</f>
        <v>324.49</v>
      </c>
      <c r="F98" s="9">
        <f t="shared" si="20"/>
        <v>0</v>
      </c>
      <c r="G98" s="9">
        <f t="shared" si="20"/>
        <v>0</v>
      </c>
      <c r="H98" s="9">
        <f t="shared" si="20"/>
        <v>0</v>
      </c>
      <c r="I98" s="9">
        <f t="shared" si="20"/>
        <v>0</v>
      </c>
    </row>
    <row r="99" spans="1:9" s="28" customFormat="1" ht="30">
      <c r="A99" s="90"/>
      <c r="B99" s="98"/>
      <c r="C99" s="8" t="s">
        <v>49</v>
      </c>
      <c r="D99" s="7">
        <v>286.01499999999999</v>
      </c>
      <c r="E99" s="7">
        <v>324.49</v>
      </c>
      <c r="F99" s="7">
        <v>0</v>
      </c>
      <c r="G99" s="7">
        <v>0</v>
      </c>
      <c r="H99" s="7">
        <v>0</v>
      </c>
      <c r="I99" s="7">
        <v>0</v>
      </c>
    </row>
    <row r="100" spans="1:9" s="28" customFormat="1">
      <c r="A100" s="90"/>
      <c r="B100" s="98"/>
      <c r="C100" s="8" t="s">
        <v>39</v>
      </c>
      <c r="D100" s="7"/>
      <c r="E100" s="7"/>
      <c r="F100" s="7"/>
      <c r="G100" s="7"/>
      <c r="H100" s="7">
        <v>0</v>
      </c>
      <c r="I100" s="7">
        <v>0</v>
      </c>
    </row>
    <row r="101" spans="1:9" s="28" customFormat="1" ht="30">
      <c r="A101" s="90"/>
      <c r="B101" s="98"/>
      <c r="C101" s="8" t="s">
        <v>40</v>
      </c>
      <c r="D101" s="7"/>
      <c r="E101" s="7"/>
      <c r="F101" s="7"/>
      <c r="G101" s="7"/>
      <c r="H101" s="7">
        <v>0</v>
      </c>
      <c r="I101" s="7">
        <v>0</v>
      </c>
    </row>
    <row r="102" spans="1:9" s="28" customFormat="1">
      <c r="A102" s="90"/>
      <c r="B102" s="98"/>
      <c r="C102" s="8" t="s">
        <v>41</v>
      </c>
      <c r="D102" s="7"/>
      <c r="E102" s="7"/>
      <c r="F102" s="7"/>
      <c r="G102" s="7"/>
      <c r="H102" s="7">
        <v>0</v>
      </c>
      <c r="I102" s="7">
        <v>0</v>
      </c>
    </row>
    <row r="103" spans="1:9" s="28" customFormat="1">
      <c r="A103" s="90">
        <v>19</v>
      </c>
      <c r="B103" s="91" t="s">
        <v>179</v>
      </c>
      <c r="C103" s="6" t="s">
        <v>38</v>
      </c>
      <c r="D103" s="9">
        <f>D104+D105+D106+D107</f>
        <v>1925.33</v>
      </c>
      <c r="E103" s="9">
        <f t="shared" ref="E103:I103" si="21">E104+E105+E106+E107</f>
        <v>1925.33</v>
      </c>
      <c r="F103" s="9">
        <f t="shared" si="21"/>
        <v>1965.33</v>
      </c>
      <c r="G103" s="9">
        <f t="shared" si="21"/>
        <v>0</v>
      </c>
      <c r="H103" s="9">
        <f t="shared" si="21"/>
        <v>0</v>
      </c>
      <c r="I103" s="9">
        <f t="shared" si="21"/>
        <v>0</v>
      </c>
    </row>
    <row r="104" spans="1:9" s="28" customFormat="1" ht="30">
      <c r="A104" s="90"/>
      <c r="B104" s="91"/>
      <c r="C104" s="8" t="s">
        <v>49</v>
      </c>
      <c r="D104" s="7">
        <v>1925.33</v>
      </c>
      <c r="E104" s="7">
        <v>1925.33</v>
      </c>
      <c r="F104" s="7">
        <v>1965.33</v>
      </c>
      <c r="G104" s="7">
        <v>0</v>
      </c>
      <c r="H104" s="7">
        <v>0</v>
      </c>
      <c r="I104" s="7">
        <v>0</v>
      </c>
    </row>
    <row r="105" spans="1:9" s="28" customFormat="1">
      <c r="A105" s="90"/>
      <c r="B105" s="91"/>
      <c r="C105" s="8" t="s">
        <v>39</v>
      </c>
      <c r="D105" s="7"/>
      <c r="E105" s="7"/>
      <c r="F105" s="7"/>
      <c r="G105" s="7"/>
      <c r="H105" s="7">
        <v>0</v>
      </c>
      <c r="I105" s="7">
        <v>0</v>
      </c>
    </row>
    <row r="106" spans="1:9" s="28" customFormat="1" ht="30">
      <c r="A106" s="90"/>
      <c r="B106" s="91"/>
      <c r="C106" s="8" t="s">
        <v>40</v>
      </c>
      <c r="D106" s="7"/>
      <c r="E106" s="7"/>
      <c r="F106" s="7"/>
      <c r="G106" s="7"/>
      <c r="H106" s="7">
        <v>0</v>
      </c>
      <c r="I106" s="7">
        <v>0</v>
      </c>
    </row>
    <row r="107" spans="1:9" s="28" customFormat="1">
      <c r="A107" s="90"/>
      <c r="B107" s="91"/>
      <c r="C107" s="8" t="s">
        <v>41</v>
      </c>
      <c r="D107" s="7"/>
      <c r="E107" s="7"/>
      <c r="F107" s="7"/>
      <c r="G107" s="7"/>
      <c r="H107" s="7">
        <v>0</v>
      </c>
      <c r="I107" s="7">
        <v>0</v>
      </c>
    </row>
    <row r="108" spans="1:9" ht="15" customHeight="1">
      <c r="A108" s="101">
        <v>20</v>
      </c>
      <c r="B108" s="91" t="s">
        <v>180</v>
      </c>
      <c r="C108" s="8" t="s">
        <v>38</v>
      </c>
      <c r="D108" s="8">
        <f>D109+D110+D111+D112</f>
        <v>133.1</v>
      </c>
      <c r="E108" s="8">
        <f t="shared" ref="E108:I108" si="22">E109+E110+E111+E112</f>
        <v>133.1</v>
      </c>
      <c r="F108" s="8">
        <f t="shared" si="22"/>
        <v>133.1</v>
      </c>
      <c r="G108" s="8">
        <f t="shared" si="22"/>
        <v>0</v>
      </c>
      <c r="H108" s="8">
        <f t="shared" si="22"/>
        <v>0</v>
      </c>
      <c r="I108" s="8">
        <f t="shared" si="22"/>
        <v>0</v>
      </c>
    </row>
    <row r="109" spans="1:9" ht="30">
      <c r="A109" s="102"/>
      <c r="B109" s="91"/>
      <c r="C109" s="8" t="s">
        <v>49</v>
      </c>
      <c r="D109" s="7">
        <v>133.1</v>
      </c>
      <c r="E109" s="7">
        <v>133.1</v>
      </c>
      <c r="F109" s="7">
        <v>133.1</v>
      </c>
      <c r="G109" s="8"/>
      <c r="H109" s="8">
        <v>0</v>
      </c>
      <c r="I109" s="8">
        <v>0</v>
      </c>
    </row>
    <row r="110" spans="1:9">
      <c r="A110" s="102"/>
      <c r="B110" s="91"/>
      <c r="C110" s="8" t="s">
        <v>39</v>
      </c>
      <c r="D110" s="8"/>
      <c r="E110" s="8"/>
      <c r="F110" s="8"/>
      <c r="G110" s="8"/>
      <c r="H110" s="8">
        <v>0</v>
      </c>
      <c r="I110" s="8">
        <v>0</v>
      </c>
    </row>
    <row r="111" spans="1:9" ht="30">
      <c r="A111" s="102"/>
      <c r="B111" s="91"/>
      <c r="C111" s="8" t="s">
        <v>40</v>
      </c>
      <c r="D111" s="8">
        <v>0</v>
      </c>
      <c r="E111" s="8">
        <v>0</v>
      </c>
      <c r="F111" s="8">
        <v>0</v>
      </c>
      <c r="G111" s="8"/>
      <c r="H111" s="8">
        <v>0</v>
      </c>
      <c r="I111" s="8">
        <v>0</v>
      </c>
    </row>
    <row r="112" spans="1:9">
      <c r="A112" s="102"/>
      <c r="B112" s="91"/>
      <c r="C112" s="8" t="s">
        <v>41</v>
      </c>
      <c r="D112" s="8"/>
      <c r="E112" s="8"/>
      <c r="F112" s="8"/>
      <c r="G112" s="8"/>
      <c r="H112" s="8">
        <v>0</v>
      </c>
      <c r="I112" s="8">
        <v>0</v>
      </c>
    </row>
    <row r="113" spans="1:9" ht="15" customHeight="1">
      <c r="A113" s="90">
        <v>21</v>
      </c>
      <c r="B113" s="91" t="s">
        <v>195</v>
      </c>
      <c r="C113" s="6" t="s">
        <v>38</v>
      </c>
      <c r="D113" s="9">
        <f>D114+D115+D116+D117</f>
        <v>294.89999999999998</v>
      </c>
      <c r="E113" s="9">
        <f t="shared" ref="E113:I113" si="23">E114+E115+E116+E117</f>
        <v>294.89999999999998</v>
      </c>
      <c r="F113" s="9">
        <f t="shared" si="23"/>
        <v>294.89999999999998</v>
      </c>
      <c r="G113" s="9">
        <f t="shared" si="23"/>
        <v>0</v>
      </c>
      <c r="H113" s="9">
        <f t="shared" si="23"/>
        <v>0</v>
      </c>
      <c r="I113" s="9">
        <f t="shared" si="23"/>
        <v>0</v>
      </c>
    </row>
    <row r="114" spans="1:9" ht="30">
      <c r="A114" s="90"/>
      <c r="B114" s="91"/>
      <c r="C114" s="8" t="s">
        <v>49</v>
      </c>
      <c r="D114" s="7"/>
      <c r="E114" s="7"/>
      <c r="F114" s="7"/>
      <c r="G114" s="7">
        <v>0</v>
      </c>
      <c r="H114" s="7">
        <v>0</v>
      </c>
      <c r="I114" s="7">
        <v>0</v>
      </c>
    </row>
    <row r="115" spans="1:9">
      <c r="A115" s="90"/>
      <c r="B115" s="91"/>
      <c r="C115" s="8" t="s">
        <v>39</v>
      </c>
      <c r="D115" s="7"/>
      <c r="E115" s="7"/>
      <c r="F115" s="7"/>
      <c r="G115" s="7"/>
      <c r="H115" s="7">
        <v>0</v>
      </c>
      <c r="I115" s="7">
        <v>0</v>
      </c>
    </row>
    <row r="116" spans="1:9" ht="30">
      <c r="A116" s="90"/>
      <c r="B116" s="91"/>
      <c r="C116" s="8" t="s">
        <v>40</v>
      </c>
      <c r="D116" s="8">
        <v>294.89999999999998</v>
      </c>
      <c r="E116" s="8">
        <v>294.89999999999998</v>
      </c>
      <c r="F116" s="8">
        <v>294.89999999999998</v>
      </c>
      <c r="G116" s="7"/>
      <c r="H116" s="7">
        <v>0</v>
      </c>
      <c r="I116" s="7">
        <v>0</v>
      </c>
    </row>
    <row r="117" spans="1:9" ht="13.5" customHeight="1">
      <c r="A117" s="90"/>
      <c r="B117" s="91"/>
      <c r="C117" s="8" t="s">
        <v>41</v>
      </c>
      <c r="D117" s="7"/>
      <c r="E117" s="7"/>
      <c r="F117" s="7"/>
      <c r="G117" s="7"/>
      <c r="H117" s="7">
        <v>0</v>
      </c>
      <c r="I117" s="7">
        <v>0</v>
      </c>
    </row>
    <row r="118" spans="1:9" hidden="1">
      <c r="A118" s="99">
        <v>20</v>
      </c>
      <c r="B118" s="97"/>
      <c r="C118" s="30" t="s">
        <v>38</v>
      </c>
      <c r="D118" s="14">
        <f>D119+D120+D121+D122</f>
        <v>0</v>
      </c>
      <c r="E118" s="14">
        <f t="shared" ref="E118:I118" si="24">E119+E120+E121+E122</f>
        <v>0</v>
      </c>
      <c r="F118" s="14">
        <f t="shared" si="24"/>
        <v>0</v>
      </c>
      <c r="G118" s="14">
        <f t="shared" si="24"/>
        <v>0</v>
      </c>
      <c r="H118" s="14">
        <f t="shared" si="24"/>
        <v>0</v>
      </c>
      <c r="I118" s="14">
        <f t="shared" si="24"/>
        <v>0</v>
      </c>
    </row>
    <row r="119" spans="1:9" ht="30" hidden="1">
      <c r="A119" s="100"/>
      <c r="B119" s="97"/>
      <c r="C119" s="30" t="s">
        <v>49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</row>
    <row r="120" spans="1:9" hidden="1">
      <c r="A120" s="100"/>
      <c r="B120" s="97"/>
      <c r="C120" s="30" t="s">
        <v>39</v>
      </c>
      <c r="D120" s="13"/>
      <c r="E120" s="13"/>
      <c r="F120" s="13"/>
      <c r="G120" s="13"/>
      <c r="H120" s="13">
        <v>0</v>
      </c>
      <c r="I120" s="13">
        <v>0</v>
      </c>
    </row>
    <row r="121" spans="1:9" ht="30" hidden="1">
      <c r="A121" s="100"/>
      <c r="B121" s="97"/>
      <c r="C121" s="30" t="s">
        <v>40</v>
      </c>
      <c r="D121" s="13"/>
      <c r="E121" s="13"/>
      <c r="F121" s="13"/>
      <c r="G121" s="13"/>
      <c r="H121" s="13">
        <v>0</v>
      </c>
      <c r="I121" s="13">
        <v>0</v>
      </c>
    </row>
    <row r="122" spans="1:9" hidden="1">
      <c r="A122" s="100"/>
      <c r="B122" s="97"/>
      <c r="C122" s="30" t="s">
        <v>41</v>
      </c>
      <c r="D122" s="13"/>
      <c r="E122" s="13"/>
      <c r="F122" s="13"/>
      <c r="G122" s="13"/>
      <c r="H122" s="13">
        <v>0</v>
      </c>
      <c r="I122" s="13">
        <v>0</v>
      </c>
    </row>
    <row r="123" spans="1:9" ht="2.25" hidden="1" customHeight="1"/>
    <row r="124" spans="1:9" hidden="1"/>
    <row r="125" spans="1:9" hidden="1"/>
    <row r="126" spans="1:9" hidden="1"/>
    <row r="127" spans="1:9" hidden="1"/>
    <row r="128" spans="1:9" hidden="1"/>
    <row r="129" hidden="1"/>
    <row r="130" hidden="1"/>
  </sheetData>
  <mergeCells count="51">
    <mergeCell ref="A113:A117"/>
    <mergeCell ref="A118:A122"/>
    <mergeCell ref="A83:A87"/>
    <mergeCell ref="A88:A92"/>
    <mergeCell ref="A98:A102"/>
    <mergeCell ref="A103:A107"/>
    <mergeCell ref="A108:A112"/>
    <mergeCell ref="A93:A97"/>
    <mergeCell ref="B113:B117"/>
    <mergeCell ref="B118:B122"/>
    <mergeCell ref="B83:B87"/>
    <mergeCell ref="B88:B92"/>
    <mergeCell ref="B98:B102"/>
    <mergeCell ref="B103:B107"/>
    <mergeCell ref="B108:B112"/>
    <mergeCell ref="B93:B97"/>
    <mergeCell ref="A68:A72"/>
    <mergeCell ref="B68:B72"/>
    <mergeCell ref="A73:A77"/>
    <mergeCell ref="B73:B77"/>
    <mergeCell ref="A78:A82"/>
    <mergeCell ref="B78:B82"/>
    <mergeCell ref="B13:B17"/>
    <mergeCell ref="A13:A17"/>
    <mergeCell ref="A2:I2"/>
    <mergeCell ref="B8:B12"/>
    <mergeCell ref="A8:A12"/>
    <mergeCell ref="D5:I5"/>
    <mergeCell ref="A5:A6"/>
    <mergeCell ref="B5:B6"/>
    <mergeCell ref="C5:C6"/>
    <mergeCell ref="A18:A22"/>
    <mergeCell ref="B18:B22"/>
    <mergeCell ref="A23:A27"/>
    <mergeCell ref="B23:B27"/>
    <mergeCell ref="A38:A42"/>
    <mergeCell ref="B38:B42"/>
    <mergeCell ref="A28:A32"/>
    <mergeCell ref="B28:B32"/>
    <mergeCell ref="B33:B37"/>
    <mergeCell ref="A33:A37"/>
    <mergeCell ref="A58:A62"/>
    <mergeCell ref="B58:B62"/>
    <mergeCell ref="A63:A67"/>
    <mergeCell ref="B63:B67"/>
    <mergeCell ref="A43:A47"/>
    <mergeCell ref="B43:B47"/>
    <mergeCell ref="A48:A52"/>
    <mergeCell ref="B48:B52"/>
    <mergeCell ref="A53:A57"/>
    <mergeCell ref="B53:B57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Паспорт</vt:lpstr>
      <vt:lpstr>Показатели МП</vt:lpstr>
      <vt:lpstr>Структура МП</vt:lpstr>
      <vt:lpstr>Перечень мероприятий</vt:lpstr>
      <vt:lpstr>приложение 5</vt:lpstr>
      <vt:lpstr>'приложение 5'!Область_печати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</cp:lastModifiedBy>
  <cp:lastPrinted>2025-11-07T05:30:52Z</cp:lastPrinted>
  <dcterms:created xsi:type="dcterms:W3CDTF">2025-07-29T02:19:23Z</dcterms:created>
  <dcterms:modified xsi:type="dcterms:W3CDTF">2025-11-17T04:22:50Z</dcterms:modified>
</cp:coreProperties>
</file>