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750" yWindow="90" windowWidth="13590" windowHeight="12510"/>
  </bookViews>
  <sheets>
    <sheet name="Реестр" sheetId="2" r:id="rId1"/>
    <sheet name="Лист3" sheetId="3" r:id="rId2"/>
    <sheet name="Лист1" sheetId="4" r:id="rId3"/>
  </sheets>
  <definedNames>
    <definedName name="_xlnm._FilterDatabase" localSheetId="0" hidden="1">Реестр!$A$108:$I$108</definedName>
    <definedName name="_xlnm.Print_Area" localSheetId="0">Реестр!$A$1:$H$176</definedName>
  </definedNames>
  <calcPr calcId="124519"/>
</workbook>
</file>

<file path=xl/calcChain.xml><?xml version="1.0" encoding="utf-8"?>
<calcChain xmlns="http://schemas.openxmlformats.org/spreadsheetml/2006/main">
  <c r="D167" i="2"/>
  <c r="H103"/>
  <c r="G103"/>
  <c r="F103"/>
  <c r="D103"/>
  <c r="E133"/>
  <c r="E132" s="1"/>
  <c r="D133"/>
  <c r="D119"/>
  <c r="E119"/>
  <c r="E107" s="1"/>
  <c r="E154"/>
  <c r="E103" s="1"/>
  <c r="E34"/>
  <c r="D96"/>
  <c r="F107" l="1"/>
  <c r="H48"/>
  <c r="G48"/>
  <c r="F48"/>
  <c r="D48"/>
  <c r="H60" l="1"/>
  <c r="G60"/>
  <c r="F60"/>
  <c r="E60" l="1"/>
  <c r="D60"/>
  <c r="E12" l="1"/>
  <c r="D34" l="1"/>
  <c r="H25"/>
  <c r="G25"/>
  <c r="F25"/>
  <c r="E25"/>
  <c r="D25"/>
  <c r="D12"/>
  <c r="H32" l="1"/>
  <c r="G32"/>
  <c r="F32"/>
  <c r="E32"/>
  <c r="D32"/>
  <c r="H30"/>
  <c r="G30"/>
  <c r="F30"/>
  <c r="E30"/>
  <c r="D30"/>
  <c r="H28"/>
  <c r="G28"/>
  <c r="F28"/>
  <c r="E28"/>
  <c r="D28"/>
  <c r="G24" l="1"/>
  <c r="E24"/>
  <c r="F24"/>
  <c r="D24"/>
  <c r="H24"/>
  <c r="E158" l="1"/>
  <c r="D158"/>
  <c r="H162" l="1"/>
  <c r="G162"/>
  <c r="F162"/>
  <c r="E162"/>
  <c r="D162"/>
  <c r="H158"/>
  <c r="G158"/>
  <c r="F158"/>
  <c r="E156"/>
  <c r="D156"/>
  <c r="H149"/>
  <c r="G149"/>
  <c r="F149"/>
  <c r="E149"/>
  <c r="D149"/>
  <c r="H132"/>
  <c r="G132"/>
  <c r="F132"/>
  <c r="D132"/>
  <c r="H107"/>
  <c r="G107"/>
  <c r="D107"/>
  <c r="H104"/>
  <c r="G104"/>
  <c r="F104"/>
  <c r="E104"/>
  <c r="D104"/>
  <c r="H96" l="1"/>
  <c r="G96"/>
  <c r="F96"/>
  <c r="E96"/>
  <c r="H54"/>
  <c r="G54"/>
  <c r="F54"/>
  <c r="E54"/>
  <c r="D54"/>
  <c r="H52"/>
  <c r="G52"/>
  <c r="F52"/>
  <c r="E52"/>
  <c r="D52"/>
  <c r="E48"/>
  <c r="H44"/>
  <c r="G44"/>
  <c r="F44"/>
  <c r="E44"/>
  <c r="D44"/>
  <c r="H40"/>
  <c r="G40"/>
  <c r="F40"/>
  <c r="E40"/>
  <c r="D40"/>
  <c r="H37"/>
  <c r="G37"/>
  <c r="F37"/>
  <c r="E37"/>
  <c r="D37"/>
  <c r="H34"/>
  <c r="G34"/>
  <c r="F34"/>
  <c r="E19" l="1"/>
  <c r="G12"/>
  <c r="H12"/>
  <c r="F12"/>
  <c r="D19"/>
  <c r="E11" l="1"/>
  <c r="E167" s="1"/>
  <c r="D11"/>
  <c r="G19"/>
  <c r="G11" s="1"/>
  <c r="G167" s="1"/>
  <c r="H19"/>
  <c r="H11" s="1"/>
  <c r="H167" s="1"/>
  <c r="F19"/>
  <c r="F11" s="1"/>
  <c r="F167" s="1"/>
</calcChain>
</file>

<file path=xl/sharedStrings.xml><?xml version="1.0" encoding="utf-8"?>
<sst xmlns="http://schemas.openxmlformats.org/spreadsheetml/2006/main" count="449" uniqueCount="297">
  <si>
    <t>Единица измерения: тыс. рублей</t>
  </si>
  <si>
    <t>Код классификации доходов бюджетов</t>
  </si>
  <si>
    <t>код</t>
  </si>
  <si>
    <t>наименование</t>
  </si>
  <si>
    <t>на очередной финансовый год</t>
  </si>
  <si>
    <t>на первый год планового периода</t>
  </si>
  <si>
    <t>на второй год планового периода</t>
  </si>
  <si>
    <t>Итого:</t>
  </si>
  <si>
    <t xml:space="preserve">Наименование главного администратора (администратора) доходов бюджета </t>
  </si>
  <si>
    <t>Показатели прогноза доходов в текущем финансовом году в соответствии с решением о бюджете</t>
  </si>
  <si>
    <t>Показатели прогноза доходов бюджета МО "Чемальский район"</t>
  </si>
  <si>
    <t>источников доходов МО "Чемальский район"</t>
  </si>
  <si>
    <t>Приложение к Порядку формирования и ведения реестра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</si>
  <si>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</si>
  <si>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</si>
  <si>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</si>
  <si>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</si>
  <si>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</si>
  <si>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</si>
  <si>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организаций</t>
  </si>
  <si>
    <t>Налог на добычу полезных ископаемых</t>
  </si>
  <si>
    <t>Государственная пошлина по делам, рассматриваемым в судах общей юрисдикции, мировыми судьями</t>
  </si>
  <si>
    <t>182 1 08 03000 01 0000 110</t>
  </si>
  <si>
    <t>Плата за негативное воздействие на окружающую среду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</si>
  <si>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</si>
  <si>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999 1 14 02000 00 0000 000</t>
  </si>
  <si>
    <t>Прочие неналоговые доходы</t>
  </si>
  <si>
    <t>УФНС России по Республике Алтай</t>
  </si>
  <si>
    <t>Администрация Чемальского района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</si>
  <si>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</si>
  <si>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999 1 08 07084 01 0000 110</t>
  </si>
  <si>
    <t>Государственная пошлина за выдачу разрешения на установку рекламной конструкции</t>
  </si>
  <si>
    <t>999 1 08 07150 01 0000 110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</si>
  <si>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</si>
  <si>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</si>
  <si>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999 1 11 05025 05 0000 120</t>
  </si>
  <si>
    <t>Прочие доходы от компенсации затрат бюджетов муниципальных районов</t>
  </si>
  <si>
    <t>999 1 13 02995 05 0000 130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</si>
  <si>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</si>
  <si>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999 1 14 06025 05 0000 430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</si>
  <si>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</si>
  <si>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Федеральная служба по надзору в сфере природопользования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</si>
  <si>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</si>
  <si>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</si>
  <si>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</si>
  <si>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000 1 14 00000 00 0000 000</t>
  </si>
  <si>
    <t>999 1 14 06013 05 0000 430</t>
  </si>
  <si>
    <t>999 1 11 05013 05 0000 120</t>
  </si>
  <si>
    <t>Доходы от продажи материальных и нематериальных активов</t>
  </si>
  <si>
    <t>000 1 16 00000 00 0000 140</t>
  </si>
  <si>
    <t>Штрафы, санкции, возмещение ущерба</t>
  </si>
  <si>
    <t>182 1 01 02010 01 0000 110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</si>
  <si>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</si>
  <si>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</si>
  <si>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</si>
  <si>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</si>
  <si>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</si>
  <si>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</si>
  <si>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нормитивов отчислений в местные бюджеты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</si>
  <si>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</si>
  <si>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</si>
  <si>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182 1 05 01011 01 0000 110</t>
  </si>
  <si>
    <t>182 1 05 01021 01 0000 110</t>
  </si>
  <si>
    <t>182 1 05 02010 02 0000 110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</si>
  <si>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</si>
  <si>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182 1 05 04020 02 0000 110</t>
  </si>
  <si>
    <t>Налог на имущество организаций по имуществу, не входящему в Единую систему газоснабжения</t>
  </si>
  <si>
    <t>182 1 06 02010 02 0000 110</t>
  </si>
  <si>
    <t>Налог на добычу общераспространенных полезных ископаемых</t>
  </si>
  <si>
    <t>182 1 07 01020 01 0000 110</t>
  </si>
  <si>
    <t>048 1 12 01010 01 0000 120</t>
  </si>
  <si>
    <t>000 1 17 00000 00 0000 000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</si>
  <si>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</si>
  <si>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УФК по Республике Алтай</t>
  </si>
  <si>
    <t>Невыясненные поступления, зачисляемые в бюджеты муниципальных районов</t>
  </si>
  <si>
    <t>000 1 01 02000 01 0000 110</t>
  </si>
  <si>
    <t xml:space="preserve">000 1 03 02000 01 0000 110    </t>
  </si>
  <si>
    <t>000 1 05 01000 00 0000 110</t>
  </si>
  <si>
    <t>000 1 05 02000 00 0000 110</t>
  </si>
  <si>
    <t>000 1 05 03000 00 0000 110</t>
  </si>
  <si>
    <t xml:space="preserve">000 1 05 04000 02 0000 110 </t>
  </si>
  <si>
    <t>000 1 06 02000 02 0000 110</t>
  </si>
  <si>
    <t>000 1 07 01000 01 0000 110</t>
  </si>
  <si>
    <t>000 1 08 00000 00 0000 110</t>
  </si>
  <si>
    <t>000 1 12 01000 01 0000 120</t>
  </si>
  <si>
    <t>048 1 12 01041 01 0000 120</t>
  </si>
  <si>
    <t xml:space="preserve">                                                                      (должность)                                                                       (подпись)                                                                                 (ФИО)</t>
  </si>
  <si>
    <t>(уполномоленное лицо)                          (должность)                                                                                (подпись)                                                                              (ФИО)</t>
  </si>
  <si>
    <r>
      <t xml:space="preserve">Руководитель                             </t>
    </r>
    <r>
      <rPr>
        <u/>
        <sz val="11"/>
        <color theme="1"/>
        <rFont val="Times New Roman"/>
        <family val="1"/>
        <charset val="204"/>
      </rPr>
      <t>начальник финансового отдела</t>
    </r>
    <r>
      <rPr>
        <sz val="11"/>
        <color theme="1"/>
        <rFont val="Times New Roman"/>
        <family val="1"/>
        <charset val="204"/>
      </rPr>
      <t xml:space="preserve">                                                    ______________________                                                         </t>
    </r>
    <r>
      <rPr>
        <u/>
        <sz val="11"/>
        <color theme="1"/>
        <rFont val="Times New Roman"/>
        <family val="1"/>
        <charset val="204"/>
      </rPr>
      <t>Л.В. Тоорчукова</t>
    </r>
  </si>
  <si>
    <t>182 1 01 02040 01 0000 110</t>
  </si>
  <si>
    <t>182 1 05 03010 01 0000 110</t>
  </si>
  <si>
    <t>000 2 00 00000 00 0000 000</t>
  </si>
  <si>
    <t>Безвозмездные поступления</t>
  </si>
  <si>
    <t>092 2 02 15001 05 0000 150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</si>
  <si>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</si>
  <si>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Прочие субсидии бюджетам муниципальных районов</t>
  </si>
  <si>
    <t>092 2 02 29999 05 0000 150</t>
  </si>
  <si>
    <t>Субсидии на осуществление энергосберегающих технических мероприятий на системах теплоснабжения, электроснабжения, системах водоснабжения и водоотведения, модернизации оборудования на объектах, участвующих в предоставлении коммунальных услуг, и на реализацию мероприятий по строительству (реконструкции) систем теплоснабжения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</si>
  <si>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</si>
  <si>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</si>
  <si>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</si>
  <si>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092 2 02 30024 05 0000 150</t>
  </si>
  <si>
    <t>Субвенции  бюджетам  муниципальных   районов   на выполнение  передаваемых   полномочий   субъектов Российской Федерации</t>
  </si>
  <si>
    <t>Субвенции на осуществление государственных полномочий в сфере образования и организации деятельности комиссий по делам несовершеннолетних и защите их прав</t>
  </si>
  <si>
    <t xml:space="preserve">Субвенции на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</si>
  <si>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на осуществление государственных полномочий Республики Алтай в области законодательства об административных правонарушениях</t>
  </si>
  <si>
    <t xml:space="preserve">Субвенции на осуществление государственных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в Республике Алтай </t>
  </si>
  <si>
    <t>Субвенции на реализацию отдельных государственных полномочий Республики Алтай по расчету и предоставлению дотаций на выравнивание бюджетной обеспеченности бюджетам поселений за счет средств республиканского бюджета Республики Алтай</t>
  </si>
  <si>
    <t>Субвенции на реализацию государственных полномочий Республики Алтай, связанных с организацией и обеспечением отдыха и оздоровления детей</t>
  </si>
  <si>
    <t>Субвенции на реализацию отдельных государственных полномочий Республики Алтай по компенсации выпадающих доходов теплоснабжающих организаций, организаций, осуществляющих горячее водоснабжение, холодное водоснабжение и (или) водоотведение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</si>
  <si>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</si>
  <si>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Межбюджетные  трансферты,  передаваемые  бюджетам муниципальных районов из  бюджетов  поселений на осуществление   части   полномочий   по   решению вопросов  местного  значения  в  соответствии   с заключенными соглашениями</t>
  </si>
  <si>
    <t>Субвенции бюджетам бюджетной системы Российской Федерации</t>
  </si>
  <si>
    <t>Иные межбюджетные трансферты</t>
  </si>
  <si>
    <t>Финансовый отдел Администрации Чемальского района</t>
  </si>
  <si>
    <t>Субсидии на осуществление выплат вознаграждения за добровольную сдачу незаконно хранящегося огнестрельного оружия, боеприпасов, взрывчатых веществ и взрывных устройств</t>
  </si>
  <si>
    <t>Дотации бюджетам муниципальных районов на поддержку мер по обеспечению сбалансированности бюджетов</t>
  </si>
  <si>
    <t>092 2 02 15002 05 0000 150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</si>
  <si>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</si>
  <si>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Прочие безвозмездные поступления</t>
  </si>
  <si>
    <t>Прочие безвозмездные поступления в бюджеты муниципальных районов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</si>
  <si>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</si>
  <si>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</si>
  <si>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</si>
  <si>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092 2 18 00000 00 0000 000</t>
  </si>
  <si>
    <t>092 2 18 60010 05 0000 150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</si>
  <si>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</si>
  <si>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Комитет по обеспечению деятельности мировых судей Республики Алтай</t>
  </si>
  <si>
    <t>926 1 16 01050 01 0000 140</t>
  </si>
  <si>
    <t>926 1 16 01130 01 0000 140</t>
  </si>
  <si>
    <t>926 1 16 01140 01 0000 140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</si>
  <si>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</si>
  <si>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</si>
  <si>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926 1 16 01150 01 0000 140</t>
  </si>
  <si>
    <t>926 1 16 01170 01 0000 140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</si>
  <si>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</si>
  <si>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926 1 16 01190 01 0000 140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</si>
  <si>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</si>
  <si>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926 1 16 01200 01 0000 140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</si>
  <si>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</si>
  <si>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919 1 16 11050 01 0000 140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</si>
  <si>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</si>
  <si>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926 1 16 01070 01 0000 140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</si>
  <si>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</si>
  <si>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Сборы за пользование объектами животного мира и за пользование объектами водных биологических ресурсов</t>
  </si>
  <si>
    <t>182 1 07 04000 01 0000 110</t>
  </si>
  <si>
    <t>182 1 01 02080 01 0000 110</t>
  </si>
  <si>
    <t>999 1 11 09080 05 0000 120</t>
  </si>
  <si>
    <t>Плата, поступивщая в рамках договора за предоставление права на размещение и эксплуатацию нестационарного торгового обьекта, установку и эксплуатацию рекламных конструкций на землях или земельных участках, находящихся в собственности муницапальных районов и на землях или земельных участках, государственная собственность на которые не разграничена.</t>
  </si>
  <si>
    <t>048 1 12 01042 01 0000 120</t>
  </si>
  <si>
    <t>Плата за размещение твердых коммунальных отходов</t>
  </si>
  <si>
    <t>999 1 14 06313 05 0000 430</t>
  </si>
  <si>
    <t>999 1 14 06325 05 0000 430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</si>
  <si>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</si>
  <si>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000 1 13 00000 00 0000 000</t>
  </si>
  <si>
    <t>Доходы от оказания платных услуг (работ) и компенсации затрат государства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</si>
  <si>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</si>
  <si>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</si>
  <si>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999 2 02 30024 05 0000 150</t>
  </si>
  <si>
    <t>074 2 02 30024 05 0000 150</t>
  </si>
  <si>
    <t>Субвенции на постановку граждан на учет и учет граждан Российской Федерации, имеющих право на получение жилищных субсидий (единовременных социальных выплат) на приобрнтение или строительство жилых помещений</t>
  </si>
  <si>
    <t>999 2 02 35120 05 0000 150</t>
  </si>
  <si>
    <t>999 2 02 40014 05 0000 150</t>
  </si>
  <si>
    <t xml:space="preserve"> 074 2 02 45303 05 0000 150</t>
  </si>
  <si>
    <t>000 2 02 20000 00 0000 150</t>
  </si>
  <si>
    <t>Отдел образования администрации Чемальского района</t>
  </si>
  <si>
    <t xml:space="preserve"> Администрации Чемальского района</t>
  </si>
  <si>
    <t>999 2 02 25467 05 0000 150</t>
  </si>
  <si>
    <t>Администрации Чемальского района</t>
  </si>
  <si>
    <t>999 2 02 25497 05 0000 150</t>
  </si>
  <si>
    <t>999 2 02 25519 05 0000 150</t>
  </si>
  <si>
    <t>000 2 02 30024 05 0000 150</t>
  </si>
  <si>
    <t>000 2 02 40000 00 0000 150</t>
  </si>
  <si>
    <t>000 2 07 00000 00 0000 000</t>
  </si>
  <si>
    <t>000 2 07 05030 05 0000 150</t>
  </si>
  <si>
    <t>999 2 02  29999 05 0000 150</t>
  </si>
  <si>
    <t>074 2 02 29999 05 0000 150</t>
  </si>
  <si>
    <t>999 2 02 29999 05 0000 150</t>
  </si>
  <si>
    <t>Субсидии на софинансирование мероприятий, направленных на обеспечение горячим питанием учащихся 5 - 11 классов муниципальных общеобразовательных организаций в Республике Алтай из малообеспеченных семей</t>
  </si>
  <si>
    <t>999 2 02 45321 05 0000 150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</si>
  <si>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</si>
  <si>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государственных полномочий Республики Алтай по хранению, комплектованию, учету и использованию архивных документов, относящихся к государственной собственности Республики Алтай и находящихся на территории муниципальных образований в Республике Алтай</t>
  </si>
  <si>
    <t>Налоги на совокупный доход</t>
  </si>
  <si>
    <t xml:space="preserve">Субвенции на  осуществление отдельных государственных полномочий Республики Алтай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животных, в части обустройства содержания мест утилизации биологических отходов (скотомогильников, биотермических ям)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</si>
  <si>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</si>
  <si>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074 2 02 30029 05 0000 150</t>
  </si>
  <si>
    <t>Субсидии на софинансирование расходов местных бюджетов на оплату труда и начисления на выплаты по оплате труда работников бюджетной сферы в Республике Алтай</t>
  </si>
  <si>
    <t>000 2 02 30000 00 0000 150</t>
  </si>
  <si>
    <t>Субсидии на софинансирование мероприятий, направленных на оплату труда педагогических работников образовательных организаций дополнительного образования детей в Республике Алтай</t>
  </si>
  <si>
    <t>Субсидии на повышение оплаты труда работников муниципальных учреждений культуры в Республике Алтай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</si>
  <si>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</si>
  <si>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048 1 16 11050 01 0000 140</t>
  </si>
  <si>
    <t>182 1 16 10129 01 0000 140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</si>
  <si>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</si>
  <si>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188 1 16 10123 01 0000 140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</si>
  <si>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</si>
  <si>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Министерство внутренних дел по Республики Алтай</t>
  </si>
  <si>
    <t>919 1 16 10123 01 0000 140</t>
  </si>
  <si>
    <t>Министерство природных ресурсов, экологии и туризма Республики Алтай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</si>
  <si>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</si>
  <si>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926 1 16 01060 01 0000 140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</si>
  <si>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</si>
  <si>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926 1 16 01110 01 0000 140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</si>
  <si>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</si>
  <si>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903 1 16 01050 01 0000 140</t>
  </si>
  <si>
    <t>Министерство образования и науки Республики Алтай</t>
  </si>
  <si>
    <t>903 1 16 01060 01 0000 140</t>
  </si>
  <si>
    <t>903 1 16 01070 01 0000 140</t>
  </si>
  <si>
    <t>903 1 16 01120 01 0000 140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</si>
  <si>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</si>
  <si>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903 1 16 01200 01 0000 140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</si>
  <si>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</si>
  <si>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906 1 16 02000 02 0000 140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</si>
  <si>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</si>
  <si>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Министерство финансов Республики Алтай</t>
  </si>
  <si>
    <t>999 1 16 10032 05 0000 140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</si>
  <si>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</si>
  <si>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999 1 16 10100 05 0000 140</t>
  </si>
  <si>
    <t>999 1 16 11050 01 0000 140</t>
  </si>
  <si>
    <t>997 1 16 01154 01 0000 140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</si>
  <si>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</si>
  <si>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Контрольно-счетная комиссия МО "Чемальский район"</t>
  </si>
  <si>
    <t>074 2 02 25304 05 0000 150</t>
  </si>
  <si>
    <t>Субсидии на софинансирование расходных обязательств, связанных с участием муниципальных образований в проведении мероприятий по оказанию поддержки гражданам и их объединениям, участвующим в охране общественного порядка, созданию условий для деятельности народных дружин</t>
  </si>
  <si>
    <t>074  2 18 05010 05 0000 150</t>
  </si>
  <si>
    <t>000 2 19 00000 00 0000 000</t>
  </si>
  <si>
    <t>074  2 19 25304 05 00000 150</t>
  </si>
  <si>
    <t>074  2 19 45303 05 00000 150</t>
  </si>
  <si>
    <t>074 2 19 60010 05 0000 150</t>
  </si>
  <si>
    <t>999  2 18 05010 05 0000 150</t>
  </si>
  <si>
    <t xml:space="preserve"> Администрация Чемальского района</t>
  </si>
  <si>
    <t>999 2 19 60010 05 0000 150</t>
  </si>
  <si>
    <r>
      <t xml:space="preserve">Исполнитель                                          консультант по доходам                                                  ______________________                                                          </t>
    </r>
    <r>
      <rPr>
        <u/>
        <sz val="11"/>
        <color theme="1"/>
        <rFont val="Times New Roman"/>
        <family val="1"/>
        <charset val="204"/>
      </rPr>
      <t xml:space="preserve"> К.С. Андреева </t>
    </r>
  </si>
  <si>
    <t>Налоговые и неналоговые доходы</t>
  </si>
  <si>
    <t>000 1 05 00000 00 0000 110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</si>
  <si>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</si>
  <si>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Реестр источников доходов бюджета МО "Чемальский район на 2024 год и плановый период 2025 и 2026 годов</t>
  </si>
  <si>
    <t>Показатели кассовых поступлений в текущем финансовом году (по состоянию на "01" ноября 2023 года)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</si>
  <si>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</si>
  <si>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</si>
  <si>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</si>
  <si>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</si>
  <si>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182 1 01 02130 01 0000 110</t>
  </si>
  <si>
    <t>Налог на имущество организаций по имуществу, входящему в Единую систему газоснабжения</t>
  </si>
  <si>
    <t>182 1 06 02020 02 0000 110</t>
  </si>
  <si>
    <t>182 1 03 02230 01 0000 110</t>
  </si>
  <si>
    <t>182 1 03 02240 01 0000 110</t>
  </si>
  <si>
    <t>182 1 03 02250 01 0000 110</t>
  </si>
  <si>
    <t>182 1 03 02260 01 0000 110</t>
  </si>
  <si>
    <t>999 2 02 25321 05 0000 150</t>
  </si>
  <si>
    <t>Субсидии бюджетам муниципальных районов на реализацию мероприятий по обеспечению жильем молодых семей</t>
  </si>
  <si>
    <t>Субсидия бюджетам муниципальных районов на поддержку отрасли культуры (комплектование книжных фондов библиотек муниципальных образований)</t>
  </si>
  <si>
    <t>Субсидии на софинансирование мероприятий, направленных на обеспечение горячим питанием учащихся 5 - 11 классов муниципальных общеобразовательных организаций в Республике Алтай из семей граждан, участвующих в проведении специальной военной операции</t>
  </si>
  <si>
    <t>Субвенции для осуществления отдельных государственных полномочий Республики Алтай по организации мероприятий при осуществлении деятельности по обращению с животными без владельцев на территории Республики Алтай</t>
  </si>
  <si>
    <t>074 2 02 45179 05 0000 150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</si>
  <si>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</si>
  <si>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Плата за выбросы загрязняющих веществ в атмосферный воздух стационарными объектами </t>
  </si>
  <si>
    <t>903 1 16 01190 01 0000 140</t>
  </si>
  <si>
    <t>Прочие неналоговые доходы бюджетов муниципальных районов в части невыясненных поступлений, по которым не осуществлен возврат (уточнение) не позднее трех лет со дня их зачисления на единый счет бюджета муниципального района</t>
  </si>
  <si>
    <t>999 1 17 16000 05 0000 180</t>
  </si>
  <si>
    <t>092 1 16 01150 01 0000 140</t>
  </si>
  <si>
    <t>092 1 16 01190 01 0000 140</t>
  </si>
  <si>
    <t>092 1 16 10032 05 0000 140</t>
  </si>
  <si>
    <t>092 1 17 16000 05 0000 180</t>
  </si>
  <si>
    <t>925 1 16 11050 01 0000 140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</si>
  <si>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</si>
  <si>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926 1 16 01080 01 0000 140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</si>
  <si>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</si>
  <si>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926 1 16 01090 01 0000 140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</si>
  <si>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</si>
  <si>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926 1 16 01100 01 0000 140</t>
  </si>
  <si>
    <t>926 1 16 01120 01 0000 140</t>
  </si>
  <si>
    <t>997 1 16 01194 01 0000 140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</si>
  <si>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</si>
  <si>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Комитет по охране, использованию и воспроизводству объектов животного мира Республики Алтай</t>
  </si>
  <si>
    <t>074 1 17 16000 05 0000 180</t>
  </si>
  <si>
    <t xml:space="preserve">Плата за размещение отходов производства 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</si>
  <si>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</si>
  <si>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>Субсидии бюджетам муниципальных районов на реализацию мероприятий индивидуальных программ социально-экономического развития Республики Алтай, Республики Карелия и Республики Тыва (стимулирование жилищного строительства в муниципальных образованиях Республики Алтай)</t>
  </si>
  <si>
    <t>Субвенции на осуществление государственных полномочий Республики Алтай в области производства и оборота этилового спирта, алкогольной и спиртосодержащей продукции</t>
  </si>
  <si>
    <t>Субсидии на предоставление ежемесячной надбавки к заработной плате молодым специалистам в муниципальных образовательных организациях</t>
  </si>
  <si>
    <t>Субвенции на осуществление государственных полномочий Республики Алтай по уведомительной регистрации коллективных договоров, территориальных соглашений, отраслевых (межотраслевых) соглашений, заключаемых на территориальном уровне социального партнерства</t>
  </si>
  <si>
    <t>Субсидии бюджетам муниципальных районов на поддержку отрасли культуры (субсидии на государственную поддержку лучших работников сельских учреждений культуры)</t>
  </si>
  <si>
    <t>074 2 02 25750 05 0000 150</t>
  </si>
  <si>
    <t xml:space="preserve">Субсидии бюджетам муниципальных районов на реализацию мероприятий по модернизации школьных систем образования </t>
  </si>
  <si>
    <t>Субсидии на поддержку и развитие культуры</t>
  </si>
  <si>
    <t>Субсидии на софинансирование расходных обязательств, возникающих при реализации мероприятий, направленных на развитие общего образования</t>
  </si>
  <si>
    <t>Иные межбюджетные трансферты, передаваемые бюджетам муниципальных районов на реализацию мероприятий индивидуальных программ социально-экономического развития Республики Алтай, Республики Карелия и Республика Тыва (стимулирование жилищного строительства)</t>
  </si>
  <si>
    <t>000 2 03 00000 00 0000 000</t>
  </si>
  <si>
    <t>Безвозмездные поступления от государственных (муниципальных) организаций</t>
  </si>
  <si>
    <t>074 2 03 05099 05 0000 150</t>
  </si>
  <si>
    <t>Прочие безвозмездные поступления от государственных (муниципальных) организаций в бюджеты муниципальных районов</t>
  </si>
  <si>
    <t>092 1 17 01050 05 0000 180</t>
  </si>
  <si>
    <t>999 1 17 01050 05 0000 180</t>
  </si>
  <si>
    <t>074 1 17 01050 05 0000 180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</si>
  <si>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</si>
  <si>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Дотации бюджетам муниципальных районов на выравнивание бюджетной обеспеченности из бюджета субъекта Российской Федераци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</si>
</sst>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0" applyFont="1" applyFill="1"/>
    <xf numFmtId="0" fontId="6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wrapText="1"/>
    </xf>
    <xf numFmtId="0" fontId="1" fillId="2" borderId="0" xfId="0" applyFont="1" applyFill="1"/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1" fillId="4" borderId="0" xfId="0" applyFont="1" applyFill="1"/>
    <xf numFmtId="0" fontId="1" fillId="3" borderId="0" xfId="0" applyFont="1" applyFill="1"/>
    <xf numFmtId="0" fontId="10" fillId="0" borderId="0" xfId="0" applyFont="1" applyFill="1"/>
    <xf numFmtId="164" fontId="10" fillId="0" borderId="0" xfId="0" applyNumberFormat="1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wrapText="1"/>
    </xf>
    <xf numFmtId="2" fontId="6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6"/>
  <sheetViews>
    <sheetView tabSelected="1" view="pageBreakPreview" topLeftCell="A161" zoomScale="110" zoomScaleSheetLayoutView="110" workbookViewId="0">
      <selection activeCell="D135" sqref="D135"/>
    </sheetView>
  </sheetViews>
  <sheetFormatPr defaultRowHeight="15"/>
  <cols>
    <col min="1" max="1" width="28.42578125" style="4" customWidth="1"/>
    <col min="2" max="2" width="43.28515625" style="4" customWidth="1"/>
    <col min="3" max="3" width="23.7109375" style="4" customWidth="1"/>
    <col min="4" max="4" width="19.42578125" style="4" customWidth="1"/>
    <col min="5" max="5" width="18.42578125" style="28" customWidth="1"/>
    <col min="6" max="6" width="21.42578125" style="4" customWidth="1"/>
    <col min="7" max="7" width="23.7109375" style="4" customWidth="1"/>
    <col min="8" max="8" width="24.140625" style="4" customWidth="1"/>
    <col min="9" max="9" width="17.140625" style="4" customWidth="1"/>
    <col min="10" max="16384" width="9.140625" style="4"/>
  </cols>
  <sheetData>
    <row r="1" spans="1:8" ht="15.75">
      <c r="F1" s="5"/>
      <c r="G1" s="5"/>
      <c r="H1" s="6" t="s">
        <v>12</v>
      </c>
    </row>
    <row r="2" spans="1:8" ht="15.75">
      <c r="F2" s="5"/>
      <c r="G2" s="5" t="s">
        <v>11</v>
      </c>
      <c r="H2" s="6"/>
    </row>
    <row r="3" spans="1:8">
      <c r="H3" s="7"/>
    </row>
    <row r="5" spans="1:8" ht="15" customHeight="1">
      <c r="A5" s="74" t="s">
        <v>236</v>
      </c>
      <c r="B5" s="74"/>
      <c r="C5" s="74"/>
      <c r="D5" s="74"/>
      <c r="E5" s="74"/>
      <c r="F5" s="74"/>
      <c r="G5" s="74"/>
      <c r="H5" s="74"/>
    </row>
    <row r="6" spans="1:8" ht="15.75">
      <c r="B6" s="8"/>
    </row>
    <row r="7" spans="1:8">
      <c r="A7" s="4" t="s">
        <v>0</v>
      </c>
    </row>
    <row r="8" spans="1:8" ht="30.75" customHeight="1">
      <c r="A8" s="75" t="s">
        <v>1</v>
      </c>
      <c r="B8" s="75"/>
      <c r="C8" s="75" t="s">
        <v>8</v>
      </c>
      <c r="D8" s="75" t="s">
        <v>9</v>
      </c>
      <c r="E8" s="76" t="s">
        <v>237</v>
      </c>
      <c r="F8" s="75" t="s">
        <v>10</v>
      </c>
      <c r="G8" s="75"/>
      <c r="H8" s="75"/>
    </row>
    <row r="9" spans="1:8" ht="121.5" customHeight="1">
      <c r="A9" s="17" t="s">
        <v>2</v>
      </c>
      <c r="B9" s="17" t="s">
        <v>3</v>
      </c>
      <c r="C9" s="75"/>
      <c r="D9" s="75"/>
      <c r="E9" s="76"/>
      <c r="F9" s="17" t="s">
        <v>4</v>
      </c>
      <c r="G9" s="17" t="s">
        <v>5</v>
      </c>
      <c r="H9" s="17" t="s">
        <v>6</v>
      </c>
    </row>
    <row r="10" spans="1:8">
      <c r="A10" s="18">
        <v>1</v>
      </c>
      <c r="B10" s="18">
        <v>2</v>
      </c>
      <c r="C10" s="18">
        <v>3</v>
      </c>
      <c r="D10" s="18">
        <v>4</v>
      </c>
      <c r="E10" s="2">
        <v>5</v>
      </c>
      <c r="F10" s="18">
        <v>6</v>
      </c>
      <c r="G10" s="18">
        <v>7</v>
      </c>
      <c r="H10" s="18">
        <v>8</v>
      </c>
    </row>
    <row r="11" spans="1:8" s="26" customFormat="1">
      <c r="A11" s="24"/>
      <c r="B11" s="25" t="s">
        <v>233</v>
      </c>
      <c r="C11" s="24"/>
      <c r="D11" s="70">
        <f>D12+D19+D24+D34+D37+D40+D44+D48+D52+D54+D60+D96</f>
        <v>259088.80000000002</v>
      </c>
      <c r="E11" s="71">
        <f>E12+E19+E24+E34+E37+E40+E44+E48+E52+E54+E60+E96</f>
        <v>221446.9</v>
      </c>
      <c r="F11" s="70">
        <f>F12+F19+F24+F34+F37+F40+F44+F48+F52+F54+F60+F96</f>
        <v>298983.7</v>
      </c>
      <c r="G11" s="70">
        <f>G12+G19+G24+G34+G37+G40+G44+G48+G52+G54+G60+G96</f>
        <v>301192.49999999994</v>
      </c>
      <c r="H11" s="70">
        <f>H12+H19+H24+H34+H37+H40+H44+H48+H52+H54+H60+H96</f>
        <v>315315.1999999999</v>
      </c>
    </row>
    <row r="12" spans="1:8">
      <c r="A12" s="12" t="s">
        <v>75</v>
      </c>
      <c r="B12" s="12" t="s">
        <v>13</v>
      </c>
      <c r="C12" s="12"/>
      <c r="D12" s="13">
        <f>D13+D14+D15+D16+D17+D18</f>
        <v>100700</v>
      </c>
      <c r="E12" s="13">
        <f>E13+E14+E15+E16+E17+E18</f>
        <v>79440.799999999988</v>
      </c>
      <c r="F12" s="13">
        <f>F13+F14+F15+F16+F17</f>
        <v>121249.5</v>
      </c>
      <c r="G12" s="13">
        <f>G13+G14+G15+G16+G17</f>
        <v>131002.59999999999</v>
      </c>
      <c r="H12" s="13">
        <f>H13+H14+H15+H16+H17</f>
        <v>141920.19999999995</v>
      </c>
    </row>
    <row r="13" spans="1:8" ht="135">
      <c r="A13" s="43" t="s">
        <v>51</v>
      </c>
      <c r="B13" s="46" t="s">
        <v>238</v>
      </c>
      <c r="C13" s="30" t="s">
        <v>27</v>
      </c>
      <c r="D13" s="30">
        <v>90507.15</v>
      </c>
      <c r="E13" s="2">
        <v>70550</v>
      </c>
      <c r="F13" s="30">
        <v>111435.4</v>
      </c>
      <c r="G13" s="37">
        <v>120796</v>
      </c>
      <c r="H13" s="30">
        <v>131305.29999999999</v>
      </c>
    </row>
    <row r="14" spans="1:8" ht="139.5" customHeight="1">
      <c r="A14" s="43" t="s">
        <v>52</v>
      </c>
      <c r="B14" s="46" t="s">
        <v>53</v>
      </c>
      <c r="C14" s="30" t="s">
        <v>27</v>
      </c>
      <c r="D14" s="37">
        <v>375</v>
      </c>
      <c r="E14" s="2">
        <v>255.9</v>
      </c>
      <c r="F14" s="30">
        <v>327.10000000000002</v>
      </c>
      <c r="G14" s="30">
        <v>340.2</v>
      </c>
      <c r="H14" s="30">
        <v>353.8</v>
      </c>
    </row>
    <row r="15" spans="1:8" ht="60">
      <c r="A15" s="43" t="s">
        <v>54</v>
      </c>
      <c r="B15" s="43" t="s">
        <v>55</v>
      </c>
      <c r="C15" s="30" t="s">
        <v>27</v>
      </c>
      <c r="D15" s="37">
        <v>9000</v>
      </c>
      <c r="E15" s="2">
        <v>7816.8</v>
      </c>
      <c r="F15" s="30">
        <v>8652.7999999999993</v>
      </c>
      <c r="G15" s="30">
        <v>8998.7999999999993</v>
      </c>
      <c r="H15" s="30">
        <v>9358.7999999999993</v>
      </c>
    </row>
    <row r="16" spans="1:8" ht="126.75" customHeight="1">
      <c r="A16" s="43" t="s">
        <v>89</v>
      </c>
      <c r="B16" s="46" t="s">
        <v>239</v>
      </c>
      <c r="C16" s="30" t="s">
        <v>27</v>
      </c>
      <c r="D16" s="37">
        <v>13</v>
      </c>
      <c r="E16" s="2">
        <v>12.4</v>
      </c>
      <c r="F16" s="30">
        <v>12.9</v>
      </c>
      <c r="G16" s="30">
        <v>13.4</v>
      </c>
      <c r="H16" s="37">
        <v>14</v>
      </c>
    </row>
    <row r="17" spans="1:8" ht="180">
      <c r="A17" s="49" t="s">
        <v>146</v>
      </c>
      <c r="B17" s="46" t="s">
        <v>240</v>
      </c>
      <c r="C17" s="30" t="s">
        <v>27</v>
      </c>
      <c r="D17" s="37">
        <v>789</v>
      </c>
      <c r="E17" s="2">
        <v>789.7</v>
      </c>
      <c r="F17" s="30">
        <v>821.3</v>
      </c>
      <c r="G17" s="30">
        <v>854.2</v>
      </c>
      <c r="H17" s="30">
        <v>888.3</v>
      </c>
    </row>
    <row r="18" spans="1:8" ht="77.25" customHeight="1">
      <c r="A18" s="49" t="s">
        <v>242</v>
      </c>
      <c r="B18" s="43" t="s">
        <v>241</v>
      </c>
      <c r="C18" s="30" t="s">
        <v>27</v>
      </c>
      <c r="D18" s="30">
        <v>15.85</v>
      </c>
      <c r="E18" s="32">
        <v>16</v>
      </c>
      <c r="F18" s="30">
        <v>0</v>
      </c>
      <c r="G18" s="30">
        <v>0</v>
      </c>
      <c r="H18" s="30">
        <v>0</v>
      </c>
    </row>
    <row r="19" spans="1:8" ht="42.75">
      <c r="A19" s="14" t="s">
        <v>76</v>
      </c>
      <c r="B19" s="14" t="s">
        <v>14</v>
      </c>
      <c r="C19" s="15"/>
      <c r="D19" s="15">
        <f>D20+D21+D22+D23</f>
        <v>7109.6</v>
      </c>
      <c r="E19" s="13">
        <f>E20+E21+E22+E23</f>
        <v>6065.9</v>
      </c>
      <c r="F19" s="15">
        <f>F20+F21+F22+F23</f>
        <v>7183.3</v>
      </c>
      <c r="G19" s="15">
        <f t="shared" ref="G19:H19" si="0">G20+G21+G22+G23</f>
        <v>7550.2999999999993</v>
      </c>
      <c r="H19" s="15">
        <f t="shared" si="0"/>
        <v>7863.2</v>
      </c>
    </row>
    <row r="20" spans="1:8" ht="91.5" customHeight="1">
      <c r="A20" s="43" t="s">
        <v>245</v>
      </c>
      <c r="B20" s="43" t="s">
        <v>56</v>
      </c>
      <c r="C20" s="30" t="s">
        <v>73</v>
      </c>
      <c r="D20" s="30">
        <v>3330.3</v>
      </c>
      <c r="E20" s="32">
        <v>3119</v>
      </c>
      <c r="F20" s="30">
        <v>3550</v>
      </c>
      <c r="G20" s="30">
        <v>3731.1</v>
      </c>
      <c r="H20" s="30">
        <v>3886</v>
      </c>
    </row>
    <row r="21" spans="1:8" ht="120">
      <c r="A21" s="43" t="s">
        <v>246</v>
      </c>
      <c r="B21" s="43" t="s">
        <v>57</v>
      </c>
      <c r="C21" s="30" t="s">
        <v>73</v>
      </c>
      <c r="D21" s="30">
        <v>22.3</v>
      </c>
      <c r="E21" s="2">
        <v>16.5</v>
      </c>
      <c r="F21" s="30">
        <v>24</v>
      </c>
      <c r="G21" s="30">
        <v>25.2</v>
      </c>
      <c r="H21" s="30">
        <v>26.2</v>
      </c>
    </row>
    <row r="22" spans="1:8" ht="90">
      <c r="A22" s="43" t="s">
        <v>247</v>
      </c>
      <c r="B22" s="43" t="s">
        <v>58</v>
      </c>
      <c r="C22" s="30" t="s">
        <v>73</v>
      </c>
      <c r="D22" s="30">
        <v>3757</v>
      </c>
      <c r="E22" s="2">
        <v>3280.4</v>
      </c>
      <c r="F22" s="30">
        <v>3609.3</v>
      </c>
      <c r="G22" s="30">
        <v>3794</v>
      </c>
      <c r="H22" s="30">
        <v>3951</v>
      </c>
    </row>
    <row r="23" spans="1:8" ht="90">
      <c r="A23" s="48" t="s">
        <v>248</v>
      </c>
      <c r="B23" s="43" t="s">
        <v>72</v>
      </c>
      <c r="C23" s="30" t="s">
        <v>73</v>
      </c>
      <c r="D23" s="30">
        <v>0</v>
      </c>
      <c r="E23" s="32">
        <v>-350</v>
      </c>
      <c r="F23" s="30">
        <v>0</v>
      </c>
      <c r="G23" s="30">
        <v>0</v>
      </c>
      <c r="H23" s="30">
        <v>0</v>
      </c>
    </row>
    <row r="24" spans="1:8">
      <c r="A24" s="14" t="s">
        <v>234</v>
      </c>
      <c r="B24" s="14" t="s">
        <v>182</v>
      </c>
      <c r="C24" s="15"/>
      <c r="D24" s="15">
        <f>D25+D28++D30+D32</f>
        <v>95497.2</v>
      </c>
      <c r="E24" s="13">
        <f>E25+E28++E30+E32</f>
        <v>87798.6</v>
      </c>
      <c r="F24" s="15">
        <f>F25+F28++F30+F32</f>
        <v>100510.8</v>
      </c>
      <c r="G24" s="15">
        <f>G25+G28++G30+G32</f>
        <v>104530.4</v>
      </c>
      <c r="H24" s="15">
        <f>H25+H28++H30+H32</f>
        <v>108711.9</v>
      </c>
    </row>
    <row r="25" spans="1:8" ht="42.75">
      <c r="A25" s="34" t="s">
        <v>77</v>
      </c>
      <c r="B25" s="34" t="s">
        <v>15</v>
      </c>
      <c r="C25" s="35"/>
      <c r="D25" s="36">
        <f>D26+D27</f>
        <v>89613</v>
      </c>
      <c r="E25" s="33">
        <f>E26+E27</f>
        <v>83310.600000000006</v>
      </c>
      <c r="F25" s="35">
        <f>F26+F27</f>
        <v>93962</v>
      </c>
      <c r="G25" s="35">
        <f>G26+G27</f>
        <v>97720</v>
      </c>
      <c r="H25" s="35">
        <f>H26+H27</f>
        <v>101629</v>
      </c>
    </row>
    <row r="26" spans="1:8" ht="45">
      <c r="A26" s="47" t="s">
        <v>61</v>
      </c>
      <c r="B26" s="43" t="s">
        <v>59</v>
      </c>
      <c r="C26" s="30" t="s">
        <v>27</v>
      </c>
      <c r="D26" s="37">
        <v>62613</v>
      </c>
      <c r="E26" s="2">
        <v>60449.1</v>
      </c>
      <c r="F26" s="30">
        <v>64962</v>
      </c>
      <c r="G26" s="30">
        <v>67560</v>
      </c>
      <c r="H26" s="30">
        <v>70263</v>
      </c>
    </row>
    <row r="27" spans="1:8" ht="90">
      <c r="A27" s="47" t="s">
        <v>62</v>
      </c>
      <c r="B27" s="43" t="s">
        <v>60</v>
      </c>
      <c r="C27" s="30" t="s">
        <v>27</v>
      </c>
      <c r="D27" s="37">
        <v>27000</v>
      </c>
      <c r="E27" s="2">
        <v>22861.5</v>
      </c>
      <c r="F27" s="30">
        <v>29000</v>
      </c>
      <c r="G27" s="30">
        <v>30160</v>
      </c>
      <c r="H27" s="30">
        <v>31366</v>
      </c>
    </row>
    <row r="28" spans="1:8" ht="28.5">
      <c r="A28" s="3" t="s">
        <v>78</v>
      </c>
      <c r="B28" s="3" t="s">
        <v>16</v>
      </c>
      <c r="C28" s="33"/>
      <c r="D28" s="33">
        <f>SUM(D29:D29)</f>
        <v>0</v>
      </c>
      <c r="E28" s="38">
        <f>SUM(E29:E29)</f>
        <v>18</v>
      </c>
      <c r="F28" s="33">
        <f>F29</f>
        <v>0</v>
      </c>
      <c r="G28" s="33">
        <f t="shared" ref="G28:H28" si="1">G29</f>
        <v>0</v>
      </c>
      <c r="H28" s="33">
        <f t="shared" si="1"/>
        <v>0</v>
      </c>
    </row>
    <row r="29" spans="1:8" ht="30">
      <c r="A29" s="1" t="s">
        <v>63</v>
      </c>
      <c r="B29" s="1" t="s">
        <v>16</v>
      </c>
      <c r="C29" s="2" t="s">
        <v>27</v>
      </c>
      <c r="D29" s="2">
        <v>0</v>
      </c>
      <c r="E29" s="32">
        <v>18</v>
      </c>
      <c r="F29" s="2">
        <v>0</v>
      </c>
      <c r="G29" s="2">
        <v>0</v>
      </c>
      <c r="H29" s="2">
        <v>0</v>
      </c>
    </row>
    <row r="30" spans="1:8">
      <c r="A30" s="34" t="s">
        <v>79</v>
      </c>
      <c r="B30" s="34" t="s">
        <v>17</v>
      </c>
      <c r="C30" s="35"/>
      <c r="D30" s="35">
        <f>D31</f>
        <v>12.2</v>
      </c>
      <c r="E30" s="33">
        <f>E31</f>
        <v>14.2</v>
      </c>
      <c r="F30" s="35">
        <f>F31</f>
        <v>13.8</v>
      </c>
      <c r="G30" s="35">
        <f t="shared" ref="G30:H30" si="2">G31</f>
        <v>14.4</v>
      </c>
      <c r="H30" s="35">
        <f t="shared" si="2"/>
        <v>14.9</v>
      </c>
    </row>
    <row r="31" spans="1:8" ht="30">
      <c r="A31" s="43" t="s">
        <v>90</v>
      </c>
      <c r="B31" s="43" t="s">
        <v>17</v>
      </c>
      <c r="C31" s="30" t="s">
        <v>27</v>
      </c>
      <c r="D31" s="30">
        <v>12.2</v>
      </c>
      <c r="E31" s="2">
        <v>14.2</v>
      </c>
      <c r="F31" s="30">
        <v>13.8</v>
      </c>
      <c r="G31" s="30">
        <v>14.4</v>
      </c>
      <c r="H31" s="30">
        <v>14.9</v>
      </c>
    </row>
    <row r="32" spans="1:8" ht="42.75">
      <c r="A32" s="34" t="s">
        <v>80</v>
      </c>
      <c r="B32" s="34" t="s">
        <v>18</v>
      </c>
      <c r="C32" s="35"/>
      <c r="D32" s="35">
        <f>D33</f>
        <v>5872</v>
      </c>
      <c r="E32" s="33">
        <f>E33</f>
        <v>4455.8</v>
      </c>
      <c r="F32" s="35">
        <f>F33</f>
        <v>6535</v>
      </c>
      <c r="G32" s="35">
        <f t="shared" ref="G32:H32" si="3">G33</f>
        <v>6796</v>
      </c>
      <c r="H32" s="35">
        <f t="shared" si="3"/>
        <v>7068</v>
      </c>
    </row>
    <row r="33" spans="1:8" ht="60">
      <c r="A33" s="43" t="s">
        <v>65</v>
      </c>
      <c r="B33" s="43" t="s">
        <v>64</v>
      </c>
      <c r="C33" s="30" t="s">
        <v>27</v>
      </c>
      <c r="D33" s="30">
        <v>5872</v>
      </c>
      <c r="E33" s="2">
        <v>4455.8</v>
      </c>
      <c r="F33" s="30">
        <v>6535</v>
      </c>
      <c r="G33" s="30">
        <v>6796</v>
      </c>
      <c r="H33" s="30">
        <v>7068</v>
      </c>
    </row>
    <row r="34" spans="1:8" ht="23.25" customHeight="1">
      <c r="A34" s="14" t="s">
        <v>81</v>
      </c>
      <c r="B34" s="14" t="s">
        <v>19</v>
      </c>
      <c r="C34" s="15"/>
      <c r="D34" s="15">
        <f>D35+D36</f>
        <v>15522.699999999999</v>
      </c>
      <c r="E34" s="13">
        <f>E35+E36</f>
        <v>10323.6</v>
      </c>
      <c r="F34" s="15">
        <f>F35</f>
        <v>22155.7</v>
      </c>
      <c r="G34" s="15">
        <f t="shared" ref="G34:H34" si="4">G35</f>
        <v>23042</v>
      </c>
      <c r="H34" s="15">
        <f t="shared" si="4"/>
        <v>23963.7</v>
      </c>
    </row>
    <row r="35" spans="1:8" ht="45">
      <c r="A35" s="43" t="s">
        <v>67</v>
      </c>
      <c r="B35" s="43" t="s">
        <v>66</v>
      </c>
      <c r="C35" s="30" t="s">
        <v>27</v>
      </c>
      <c r="D35" s="30">
        <v>15522.3</v>
      </c>
      <c r="E35" s="2">
        <v>10323.1</v>
      </c>
      <c r="F35" s="30">
        <v>22155.7</v>
      </c>
      <c r="G35" s="30">
        <v>23042</v>
      </c>
      <c r="H35" s="30">
        <v>23963.7</v>
      </c>
    </row>
    <row r="36" spans="1:8" ht="45">
      <c r="A36" s="46" t="s">
        <v>244</v>
      </c>
      <c r="B36" s="43" t="s">
        <v>243</v>
      </c>
      <c r="C36" s="30" t="s">
        <v>27</v>
      </c>
      <c r="D36" s="30">
        <v>0.4</v>
      </c>
      <c r="E36" s="2">
        <v>0.5</v>
      </c>
      <c r="F36" s="30">
        <v>0</v>
      </c>
      <c r="G36" s="30">
        <v>0</v>
      </c>
      <c r="H36" s="30">
        <v>0</v>
      </c>
    </row>
    <row r="37" spans="1:8">
      <c r="A37" s="14" t="s">
        <v>82</v>
      </c>
      <c r="B37" s="14" t="s">
        <v>20</v>
      </c>
      <c r="C37" s="15"/>
      <c r="D37" s="15">
        <f>D38</f>
        <v>2000</v>
      </c>
      <c r="E37" s="13">
        <f>E38+E39</f>
        <v>2263.6</v>
      </c>
      <c r="F37" s="15">
        <f>F38</f>
        <v>2616</v>
      </c>
      <c r="G37" s="15">
        <f t="shared" ref="G37:H37" si="5">G38</f>
        <v>2720</v>
      </c>
      <c r="H37" s="15">
        <f t="shared" si="5"/>
        <v>2829</v>
      </c>
    </row>
    <row r="38" spans="1:8" ht="30">
      <c r="A38" s="43" t="s">
        <v>69</v>
      </c>
      <c r="B38" s="43" t="s">
        <v>68</v>
      </c>
      <c r="C38" s="30" t="s">
        <v>27</v>
      </c>
      <c r="D38" s="30">
        <v>2000</v>
      </c>
      <c r="E38" s="2">
        <v>2263.6</v>
      </c>
      <c r="F38" s="30">
        <v>2616</v>
      </c>
      <c r="G38" s="30">
        <v>2720</v>
      </c>
      <c r="H38" s="30">
        <v>2829</v>
      </c>
    </row>
    <row r="39" spans="1:8" ht="50.25" customHeight="1">
      <c r="A39" s="43" t="s">
        <v>145</v>
      </c>
      <c r="B39" s="43" t="s">
        <v>144</v>
      </c>
      <c r="C39" s="30" t="s">
        <v>27</v>
      </c>
      <c r="D39" s="30">
        <v>0</v>
      </c>
      <c r="E39" s="2">
        <v>0</v>
      </c>
      <c r="F39" s="30">
        <v>0</v>
      </c>
      <c r="G39" s="30">
        <v>0</v>
      </c>
      <c r="H39" s="30">
        <v>0</v>
      </c>
    </row>
    <row r="40" spans="1:8">
      <c r="A40" s="14" t="s">
        <v>83</v>
      </c>
      <c r="B40" s="14" t="s">
        <v>42</v>
      </c>
      <c r="C40" s="15"/>
      <c r="D40" s="15">
        <f>D41+D42+D43</f>
        <v>3125</v>
      </c>
      <c r="E40" s="19">
        <f>E41+E42+E43</f>
        <v>2296.1</v>
      </c>
      <c r="F40" s="15">
        <f>F41+F42+F43</f>
        <v>3294</v>
      </c>
      <c r="G40" s="15">
        <f>G41+G42+G43</f>
        <v>3272</v>
      </c>
      <c r="H40" s="15">
        <f>H41+H42+H43</f>
        <v>3402</v>
      </c>
    </row>
    <row r="41" spans="1:8" ht="45">
      <c r="A41" s="43" t="s">
        <v>22</v>
      </c>
      <c r="B41" s="43" t="s">
        <v>21</v>
      </c>
      <c r="C41" s="30" t="s">
        <v>27</v>
      </c>
      <c r="D41" s="30">
        <v>2600</v>
      </c>
      <c r="E41" s="2">
        <v>1841.1</v>
      </c>
      <c r="F41" s="30">
        <v>2704</v>
      </c>
      <c r="G41" s="30">
        <v>2812</v>
      </c>
      <c r="H41" s="30">
        <v>2812</v>
      </c>
    </row>
    <row r="42" spans="1:8" ht="45">
      <c r="A42" s="1" t="s">
        <v>32</v>
      </c>
      <c r="B42" s="1" t="s">
        <v>31</v>
      </c>
      <c r="C42" s="2" t="s">
        <v>28</v>
      </c>
      <c r="D42" s="2">
        <v>5</v>
      </c>
      <c r="E42" s="2">
        <v>0</v>
      </c>
      <c r="F42" s="2">
        <v>5</v>
      </c>
      <c r="G42" s="2">
        <v>5</v>
      </c>
      <c r="H42" s="2">
        <v>5</v>
      </c>
    </row>
    <row r="43" spans="1:8" ht="105">
      <c r="A43" s="1" t="s">
        <v>30</v>
      </c>
      <c r="B43" s="1" t="s">
        <v>29</v>
      </c>
      <c r="C43" s="2" t="s">
        <v>28</v>
      </c>
      <c r="D43" s="2">
        <v>520</v>
      </c>
      <c r="E43" s="2">
        <v>455</v>
      </c>
      <c r="F43" s="2">
        <v>585</v>
      </c>
      <c r="G43" s="2">
        <v>455</v>
      </c>
      <c r="H43" s="2">
        <v>585</v>
      </c>
    </row>
    <row r="44" spans="1:8" ht="42.75">
      <c r="A44" s="12" t="s">
        <v>44</v>
      </c>
      <c r="B44" s="12" t="s">
        <v>43</v>
      </c>
      <c r="C44" s="13"/>
      <c r="D44" s="13">
        <f>D45+D46+D47</f>
        <v>19509.2</v>
      </c>
      <c r="E44" s="13">
        <f>E45+E46+E47</f>
        <v>18503.5</v>
      </c>
      <c r="F44" s="13">
        <f>F45+F46+F47</f>
        <v>19032.599999999999</v>
      </c>
      <c r="G44" s="13">
        <f t="shared" ref="G44:H44" si="6">G45+G46+G47</f>
        <v>17332.599999999999</v>
      </c>
      <c r="H44" s="13">
        <f t="shared" si="6"/>
        <v>16032.6</v>
      </c>
    </row>
    <row r="45" spans="1:8" ht="105">
      <c r="A45" s="1" t="s">
        <v>47</v>
      </c>
      <c r="B45" s="9" t="s">
        <v>33</v>
      </c>
      <c r="C45" s="2" t="s">
        <v>28</v>
      </c>
      <c r="D45" s="2">
        <v>10000</v>
      </c>
      <c r="E45" s="2">
        <v>10299.700000000001</v>
      </c>
      <c r="F45" s="2">
        <v>9500</v>
      </c>
      <c r="G45" s="2">
        <v>8800</v>
      </c>
      <c r="H45" s="2">
        <v>8000</v>
      </c>
    </row>
    <row r="46" spans="1:8" ht="105">
      <c r="A46" s="1" t="s">
        <v>35</v>
      </c>
      <c r="B46" s="1" t="s">
        <v>34</v>
      </c>
      <c r="C46" s="2" t="s">
        <v>28</v>
      </c>
      <c r="D46" s="2">
        <v>9100</v>
      </c>
      <c r="E46" s="2">
        <v>7742.5</v>
      </c>
      <c r="F46" s="2">
        <v>9000</v>
      </c>
      <c r="G46" s="2">
        <v>8000</v>
      </c>
      <c r="H46" s="2">
        <v>7500</v>
      </c>
    </row>
    <row r="47" spans="1:8" ht="150">
      <c r="A47" s="1" t="s">
        <v>147</v>
      </c>
      <c r="B47" s="1" t="s">
        <v>148</v>
      </c>
      <c r="C47" s="2" t="s">
        <v>28</v>
      </c>
      <c r="D47" s="2">
        <v>409.2</v>
      </c>
      <c r="E47" s="2">
        <v>461.3</v>
      </c>
      <c r="F47" s="2">
        <v>532.6</v>
      </c>
      <c r="G47" s="2">
        <v>532.6</v>
      </c>
      <c r="H47" s="2">
        <v>532.6</v>
      </c>
    </row>
    <row r="48" spans="1:8" ht="28.5">
      <c r="A48" s="14" t="s">
        <v>84</v>
      </c>
      <c r="B48" s="14" t="s">
        <v>23</v>
      </c>
      <c r="C48" s="15"/>
      <c r="D48" s="15">
        <f>D49+D50+D51</f>
        <v>1200</v>
      </c>
      <c r="E48" s="13">
        <f>E49+E50+E51</f>
        <v>879.19999999999993</v>
      </c>
      <c r="F48" s="15">
        <f>F49+F50+F51</f>
        <v>342.6</v>
      </c>
      <c r="G48" s="15">
        <f>G49+G50+G51</f>
        <v>342.6</v>
      </c>
      <c r="H48" s="15">
        <f>H49+H50+H51</f>
        <v>342.6</v>
      </c>
    </row>
    <row r="49" spans="1:8" ht="45">
      <c r="A49" s="43" t="s">
        <v>70</v>
      </c>
      <c r="B49" s="43" t="s">
        <v>256</v>
      </c>
      <c r="C49" s="30" t="s">
        <v>41</v>
      </c>
      <c r="D49" s="30">
        <v>60</v>
      </c>
      <c r="E49" s="2">
        <v>24.3</v>
      </c>
      <c r="F49" s="30">
        <v>15.8</v>
      </c>
      <c r="G49" s="30">
        <v>15.8</v>
      </c>
      <c r="H49" s="30">
        <v>15.8</v>
      </c>
    </row>
    <row r="50" spans="1:8" ht="45">
      <c r="A50" s="43" t="s">
        <v>85</v>
      </c>
      <c r="B50" s="44" t="s">
        <v>276</v>
      </c>
      <c r="C50" s="30" t="s">
        <v>41</v>
      </c>
      <c r="D50" s="30">
        <v>1116</v>
      </c>
      <c r="E50" s="2">
        <v>831.3</v>
      </c>
      <c r="F50" s="30">
        <v>326.10000000000002</v>
      </c>
      <c r="G50" s="30">
        <v>326.10000000000002</v>
      </c>
      <c r="H50" s="30">
        <v>326.10000000000002</v>
      </c>
    </row>
    <row r="51" spans="1:8" ht="45">
      <c r="A51" s="43" t="s">
        <v>149</v>
      </c>
      <c r="B51" s="45" t="s">
        <v>150</v>
      </c>
      <c r="C51" s="30" t="s">
        <v>41</v>
      </c>
      <c r="D51" s="30">
        <v>24</v>
      </c>
      <c r="E51" s="2">
        <v>23.6</v>
      </c>
      <c r="F51" s="30">
        <v>0.7</v>
      </c>
      <c r="G51" s="30">
        <v>0.7</v>
      </c>
      <c r="H51" s="30">
        <v>0.7</v>
      </c>
    </row>
    <row r="52" spans="1:8" ht="33.75" customHeight="1">
      <c r="A52" s="14" t="s">
        <v>154</v>
      </c>
      <c r="B52" s="14" t="s">
        <v>155</v>
      </c>
      <c r="C52" s="16"/>
      <c r="D52" s="15">
        <f>D53</f>
        <v>1280.2</v>
      </c>
      <c r="E52" s="13">
        <f>E53</f>
        <v>1277.3</v>
      </c>
      <c r="F52" s="15">
        <f>F53</f>
        <v>0</v>
      </c>
      <c r="G52" s="15">
        <f t="shared" ref="G52:H52" si="7">G53</f>
        <v>0</v>
      </c>
      <c r="H52" s="15">
        <f t="shared" si="7"/>
        <v>0</v>
      </c>
    </row>
    <row r="53" spans="1:8" ht="35.25" customHeight="1">
      <c r="A53" s="43" t="s">
        <v>37</v>
      </c>
      <c r="B53" s="43" t="s">
        <v>36</v>
      </c>
      <c r="C53" s="31" t="s">
        <v>28</v>
      </c>
      <c r="D53" s="31">
        <v>1280.2</v>
      </c>
      <c r="E53" s="2">
        <v>1277.3</v>
      </c>
      <c r="F53" s="31">
        <v>0</v>
      </c>
      <c r="G53" s="31">
        <v>0</v>
      </c>
      <c r="H53" s="31">
        <v>0</v>
      </c>
    </row>
    <row r="54" spans="1:8" ht="33.75" customHeight="1">
      <c r="A54" s="14" t="s">
        <v>45</v>
      </c>
      <c r="B54" s="14" t="s">
        <v>48</v>
      </c>
      <c r="C54" s="15"/>
      <c r="D54" s="15">
        <f>D55+D56+D57+D58+D59</f>
        <v>8590</v>
      </c>
      <c r="E54" s="13">
        <f>E55+E56+E57+E58+E59</f>
        <v>9224.5</v>
      </c>
      <c r="F54" s="15">
        <f>F55+F56+F57+F58+F59</f>
        <v>17599.2</v>
      </c>
      <c r="G54" s="15">
        <f t="shared" ref="G54:H54" si="8">G55+G56+G57+G58+G59</f>
        <v>6200</v>
      </c>
      <c r="H54" s="15">
        <f t="shared" si="8"/>
        <v>4850</v>
      </c>
    </row>
    <row r="55" spans="1:8" ht="110.25" customHeight="1">
      <c r="A55" s="1" t="s">
        <v>25</v>
      </c>
      <c r="B55" s="1" t="s">
        <v>24</v>
      </c>
      <c r="C55" s="2" t="s">
        <v>28</v>
      </c>
      <c r="D55" s="2">
        <v>0</v>
      </c>
      <c r="E55" s="2">
        <v>0</v>
      </c>
      <c r="F55" s="2">
        <v>8320.6</v>
      </c>
      <c r="G55" s="2">
        <v>0</v>
      </c>
      <c r="H55" s="2">
        <v>0</v>
      </c>
    </row>
    <row r="56" spans="1:8" ht="75">
      <c r="A56" s="1" t="s">
        <v>39</v>
      </c>
      <c r="B56" s="1" t="s">
        <v>38</v>
      </c>
      <c r="C56" s="2" t="s">
        <v>28</v>
      </c>
      <c r="D56" s="2">
        <v>3850</v>
      </c>
      <c r="E56" s="32">
        <v>3754</v>
      </c>
      <c r="F56" s="2">
        <v>5278.6</v>
      </c>
      <c r="G56" s="2">
        <v>2800</v>
      </c>
      <c r="H56" s="2">
        <v>2000</v>
      </c>
    </row>
    <row r="57" spans="1:8" ht="75.75" customHeight="1">
      <c r="A57" s="1" t="s">
        <v>46</v>
      </c>
      <c r="B57" s="1" t="s">
        <v>277</v>
      </c>
      <c r="C57" s="2" t="s">
        <v>28</v>
      </c>
      <c r="D57" s="2">
        <v>4350</v>
      </c>
      <c r="E57" s="32">
        <v>5019</v>
      </c>
      <c r="F57" s="2">
        <v>3500</v>
      </c>
      <c r="G57" s="2">
        <v>3000</v>
      </c>
      <c r="H57" s="2">
        <v>2500</v>
      </c>
    </row>
    <row r="58" spans="1:8" ht="141" customHeight="1">
      <c r="A58" s="1" t="s">
        <v>151</v>
      </c>
      <c r="B58" s="1" t="s">
        <v>190</v>
      </c>
      <c r="C58" s="2" t="s">
        <v>28</v>
      </c>
      <c r="D58" s="2">
        <v>390</v>
      </c>
      <c r="E58" s="32">
        <v>398</v>
      </c>
      <c r="F58" s="2">
        <v>500</v>
      </c>
      <c r="G58" s="2">
        <v>400</v>
      </c>
      <c r="H58" s="2">
        <v>350</v>
      </c>
    </row>
    <row r="59" spans="1:8" ht="95.25" customHeight="1">
      <c r="A59" s="1" t="s">
        <v>152</v>
      </c>
      <c r="B59" s="1" t="s">
        <v>153</v>
      </c>
      <c r="C59" s="2" t="s">
        <v>28</v>
      </c>
      <c r="D59" s="2"/>
      <c r="E59" s="2">
        <v>53.5</v>
      </c>
      <c r="F59" s="2"/>
      <c r="G59" s="2"/>
      <c r="H59" s="2"/>
    </row>
    <row r="60" spans="1:8" ht="24" customHeight="1">
      <c r="A60" s="12" t="s">
        <v>49</v>
      </c>
      <c r="B60" s="12" t="s">
        <v>50</v>
      </c>
      <c r="C60" s="13"/>
      <c r="D60" s="13">
        <f>SUM(D61:D95)</f>
        <v>4300</v>
      </c>
      <c r="E60" s="13">
        <f>SUM(E61:E95)</f>
        <v>3366.9999999999991</v>
      </c>
      <c r="F60" s="13">
        <f>SUM(F61:F95)</f>
        <v>5000</v>
      </c>
      <c r="G60" s="13">
        <f>SUM(G61:G95)</f>
        <v>5199.9999999999991</v>
      </c>
      <c r="H60" s="13">
        <f>SUM(H61:H95)</f>
        <v>5400.0000000000009</v>
      </c>
    </row>
    <row r="61" spans="1:8" ht="151.5" customHeight="1">
      <c r="A61" s="1" t="s">
        <v>191</v>
      </c>
      <c r="B61" s="40" t="s">
        <v>141</v>
      </c>
      <c r="C61" s="39" t="s">
        <v>41</v>
      </c>
      <c r="D61" s="2">
        <v>44.5</v>
      </c>
      <c r="E61" s="2">
        <v>44.5</v>
      </c>
      <c r="F61" s="2">
        <v>14.9</v>
      </c>
      <c r="G61" s="2">
        <v>14.9</v>
      </c>
      <c r="H61" s="2">
        <v>14.9</v>
      </c>
    </row>
    <row r="62" spans="1:8" ht="101.25" customHeight="1">
      <c r="A62" s="41" t="s">
        <v>260</v>
      </c>
      <c r="B62" s="1" t="s">
        <v>132</v>
      </c>
      <c r="C62" s="2" t="s">
        <v>114</v>
      </c>
      <c r="D62" s="32">
        <v>10</v>
      </c>
      <c r="E62" s="32">
        <v>10</v>
      </c>
      <c r="F62" s="2">
        <v>20</v>
      </c>
      <c r="G62" s="2">
        <v>20.8</v>
      </c>
      <c r="H62" s="2">
        <v>21.6</v>
      </c>
    </row>
    <row r="63" spans="1:8" ht="79.5" customHeight="1">
      <c r="A63" s="41" t="s">
        <v>261</v>
      </c>
      <c r="B63" s="1" t="s">
        <v>137</v>
      </c>
      <c r="C63" s="2" t="s">
        <v>114</v>
      </c>
      <c r="D63" s="2">
        <v>5</v>
      </c>
      <c r="E63" s="2">
        <v>5</v>
      </c>
      <c r="F63" s="2">
        <v>20</v>
      </c>
      <c r="G63" s="2">
        <v>20.8</v>
      </c>
      <c r="H63" s="2">
        <v>21.6</v>
      </c>
    </row>
    <row r="64" spans="1:8" ht="95.25" customHeight="1">
      <c r="A64" s="41" t="s">
        <v>262</v>
      </c>
      <c r="B64" s="1" t="s">
        <v>216</v>
      </c>
      <c r="C64" s="2" t="s">
        <v>114</v>
      </c>
      <c r="D64" s="2">
        <v>36.4</v>
      </c>
      <c r="E64" s="2">
        <v>36.4</v>
      </c>
      <c r="F64" s="2">
        <v>40</v>
      </c>
      <c r="G64" s="2">
        <v>41.6</v>
      </c>
      <c r="H64" s="2">
        <v>43.3</v>
      </c>
    </row>
    <row r="65" spans="1:8" ht="105">
      <c r="A65" s="9" t="s">
        <v>192</v>
      </c>
      <c r="B65" s="9" t="s">
        <v>193</v>
      </c>
      <c r="C65" s="2" t="s">
        <v>27</v>
      </c>
      <c r="D65" s="2">
        <v>2</v>
      </c>
      <c r="E65" s="2">
        <v>0.3</v>
      </c>
      <c r="F65" s="2">
        <v>1</v>
      </c>
      <c r="G65" s="2">
        <v>1</v>
      </c>
      <c r="H65" s="2">
        <v>1.1000000000000001</v>
      </c>
    </row>
    <row r="66" spans="1:8" ht="97.5" customHeight="1">
      <c r="A66" s="9" t="s">
        <v>194</v>
      </c>
      <c r="B66" s="9" t="s">
        <v>195</v>
      </c>
      <c r="C66" s="2" t="s">
        <v>196</v>
      </c>
      <c r="D66" s="2">
        <v>1</v>
      </c>
      <c r="E66" s="2">
        <v>0</v>
      </c>
      <c r="F66" s="2">
        <v>0</v>
      </c>
      <c r="G66" s="2">
        <v>0</v>
      </c>
      <c r="H66" s="2">
        <v>0</v>
      </c>
    </row>
    <row r="67" spans="1:8" ht="90">
      <c r="A67" s="9" t="s">
        <v>197</v>
      </c>
      <c r="B67" s="9" t="s">
        <v>195</v>
      </c>
      <c r="C67" s="2" t="s">
        <v>198</v>
      </c>
      <c r="D67" s="32">
        <v>1</v>
      </c>
      <c r="E67" s="32">
        <v>1</v>
      </c>
      <c r="F67" s="2">
        <v>2</v>
      </c>
      <c r="G67" s="2">
        <v>2.1</v>
      </c>
      <c r="H67" s="2">
        <v>2.2000000000000002</v>
      </c>
    </row>
    <row r="68" spans="1:8" ht="154.5" customHeight="1">
      <c r="A68" s="9" t="s">
        <v>140</v>
      </c>
      <c r="B68" s="9" t="s">
        <v>141</v>
      </c>
      <c r="C68" s="2" t="s">
        <v>198</v>
      </c>
      <c r="D68" s="2">
        <v>1740.4</v>
      </c>
      <c r="E68" s="2">
        <v>1203.3</v>
      </c>
      <c r="F68" s="2">
        <v>3614.5</v>
      </c>
      <c r="G68" s="2">
        <v>3759.1</v>
      </c>
      <c r="H68" s="2">
        <v>3909.7</v>
      </c>
    </row>
    <row r="69" spans="1:8" ht="154.5" customHeight="1">
      <c r="A69" s="9" t="s">
        <v>264</v>
      </c>
      <c r="B69" s="9" t="s">
        <v>141</v>
      </c>
      <c r="C69" s="2" t="s">
        <v>274</v>
      </c>
      <c r="D69" s="32">
        <v>240</v>
      </c>
      <c r="E69" s="32">
        <v>240</v>
      </c>
      <c r="F69" s="2">
        <v>0</v>
      </c>
      <c r="G69" s="2">
        <v>0</v>
      </c>
      <c r="H69" s="2">
        <v>0</v>
      </c>
    </row>
    <row r="70" spans="1:8" ht="82.5" customHeight="1">
      <c r="A70" s="9" t="s">
        <v>128</v>
      </c>
      <c r="B70" s="9" t="s">
        <v>199</v>
      </c>
      <c r="C70" s="2" t="s">
        <v>127</v>
      </c>
      <c r="D70" s="2">
        <v>15.8</v>
      </c>
      <c r="E70" s="2">
        <v>14.6</v>
      </c>
      <c r="F70" s="2">
        <v>20</v>
      </c>
      <c r="G70" s="2">
        <v>20.8</v>
      </c>
      <c r="H70" s="2">
        <v>21.6</v>
      </c>
    </row>
    <row r="71" spans="1:8" ht="108" customHeight="1">
      <c r="A71" s="9" t="s">
        <v>200</v>
      </c>
      <c r="B71" s="9" t="s">
        <v>201</v>
      </c>
      <c r="C71" s="2" t="s">
        <v>127</v>
      </c>
      <c r="D71" s="2">
        <v>130</v>
      </c>
      <c r="E71" s="2">
        <v>65.2</v>
      </c>
      <c r="F71" s="2">
        <v>80</v>
      </c>
      <c r="G71" s="2">
        <v>83.2</v>
      </c>
      <c r="H71" s="2">
        <v>86.5</v>
      </c>
    </row>
    <row r="72" spans="1:8" ht="80.25" customHeight="1">
      <c r="A72" s="41" t="s">
        <v>142</v>
      </c>
      <c r="B72" s="9" t="s">
        <v>143</v>
      </c>
      <c r="C72" s="2" t="s">
        <v>127</v>
      </c>
      <c r="D72" s="2">
        <v>10</v>
      </c>
      <c r="E72" s="2">
        <v>8.6</v>
      </c>
      <c r="F72" s="2">
        <v>10</v>
      </c>
      <c r="G72" s="2">
        <v>10.4</v>
      </c>
      <c r="H72" s="2">
        <v>10.8</v>
      </c>
    </row>
    <row r="73" spans="1:8" ht="94.5" customHeight="1">
      <c r="A73" s="41" t="s">
        <v>266</v>
      </c>
      <c r="B73" s="9" t="s">
        <v>265</v>
      </c>
      <c r="C73" s="2" t="s">
        <v>127</v>
      </c>
      <c r="D73" s="2">
        <v>3</v>
      </c>
      <c r="E73" s="2">
        <v>3</v>
      </c>
      <c r="F73" s="2">
        <v>3</v>
      </c>
      <c r="G73" s="2">
        <v>3.1</v>
      </c>
      <c r="H73" s="2">
        <v>3.2</v>
      </c>
    </row>
    <row r="74" spans="1:8" ht="92.25" customHeight="1">
      <c r="A74" s="41" t="s">
        <v>268</v>
      </c>
      <c r="B74" s="9" t="s">
        <v>267</v>
      </c>
      <c r="C74" s="2" t="s">
        <v>127</v>
      </c>
      <c r="D74" s="2">
        <v>2</v>
      </c>
      <c r="E74" s="2">
        <v>2</v>
      </c>
      <c r="F74" s="2">
        <v>2</v>
      </c>
      <c r="G74" s="2">
        <v>2.1</v>
      </c>
      <c r="H74" s="2">
        <v>2.2000000000000002</v>
      </c>
    </row>
    <row r="75" spans="1:8" ht="93.75" customHeight="1">
      <c r="A75" s="41" t="s">
        <v>270</v>
      </c>
      <c r="B75" s="9" t="s">
        <v>269</v>
      </c>
      <c r="C75" s="2" t="s">
        <v>127</v>
      </c>
      <c r="D75" s="2">
        <v>3</v>
      </c>
      <c r="E75" s="2">
        <v>3</v>
      </c>
      <c r="F75" s="2">
        <v>3</v>
      </c>
      <c r="G75" s="2">
        <v>3.1</v>
      </c>
      <c r="H75" s="2">
        <v>3.2</v>
      </c>
    </row>
    <row r="76" spans="1:8" ht="75">
      <c r="A76" s="41" t="s">
        <v>202</v>
      </c>
      <c r="B76" s="9" t="s">
        <v>203</v>
      </c>
      <c r="C76" s="2" t="s">
        <v>127</v>
      </c>
      <c r="D76" s="2">
        <v>1.1000000000000001</v>
      </c>
      <c r="E76" s="2">
        <v>0</v>
      </c>
      <c r="F76" s="2">
        <v>1</v>
      </c>
      <c r="G76" s="2">
        <v>1</v>
      </c>
      <c r="H76" s="2">
        <v>1.1000000000000001</v>
      </c>
    </row>
    <row r="77" spans="1:8" ht="75">
      <c r="A77" s="41" t="s">
        <v>271</v>
      </c>
      <c r="B77" s="9" t="s">
        <v>209</v>
      </c>
      <c r="C77" s="2" t="s">
        <v>127</v>
      </c>
      <c r="D77" s="2">
        <v>20</v>
      </c>
      <c r="E77" s="2">
        <v>10</v>
      </c>
      <c r="F77" s="2">
        <v>10</v>
      </c>
      <c r="G77" s="2">
        <v>10.4</v>
      </c>
      <c r="H77" s="2">
        <v>10.8</v>
      </c>
    </row>
    <row r="78" spans="1:8" ht="75">
      <c r="A78" s="1" t="s">
        <v>129</v>
      </c>
      <c r="B78" s="1" t="s">
        <v>126</v>
      </c>
      <c r="C78" s="2" t="s">
        <v>127</v>
      </c>
      <c r="D78" s="2">
        <v>10</v>
      </c>
      <c r="E78" s="2">
        <v>7.7</v>
      </c>
      <c r="F78" s="2">
        <v>10</v>
      </c>
      <c r="G78" s="2">
        <v>10.4</v>
      </c>
      <c r="H78" s="2">
        <v>10.8</v>
      </c>
    </row>
    <row r="79" spans="1:8" ht="94.5" customHeight="1">
      <c r="A79" s="41" t="s">
        <v>130</v>
      </c>
      <c r="B79" s="1" t="s">
        <v>131</v>
      </c>
      <c r="C79" s="2" t="s">
        <v>127</v>
      </c>
      <c r="D79" s="2">
        <v>165</v>
      </c>
      <c r="E79" s="2">
        <v>159.5</v>
      </c>
      <c r="F79" s="2">
        <v>350</v>
      </c>
      <c r="G79" s="2">
        <v>364</v>
      </c>
      <c r="H79" s="2">
        <v>378.6</v>
      </c>
    </row>
    <row r="80" spans="1:8" ht="90">
      <c r="A80" s="41" t="s">
        <v>133</v>
      </c>
      <c r="B80" s="1" t="s">
        <v>132</v>
      </c>
      <c r="C80" s="2" t="s">
        <v>127</v>
      </c>
      <c r="D80" s="2">
        <v>250</v>
      </c>
      <c r="E80" s="2">
        <v>133.80000000000001</v>
      </c>
      <c r="F80" s="2">
        <v>200</v>
      </c>
      <c r="G80" s="2">
        <v>208</v>
      </c>
      <c r="H80" s="2">
        <v>216.3</v>
      </c>
    </row>
    <row r="81" spans="1:9" ht="90">
      <c r="A81" s="41" t="s">
        <v>134</v>
      </c>
      <c r="B81" s="1" t="s">
        <v>135</v>
      </c>
      <c r="C81" s="2" t="s">
        <v>127</v>
      </c>
      <c r="D81" s="2">
        <v>50</v>
      </c>
      <c r="E81" s="2">
        <v>42</v>
      </c>
      <c r="F81" s="2">
        <v>55</v>
      </c>
      <c r="G81" s="2">
        <v>57.2</v>
      </c>
      <c r="H81" s="2">
        <v>59.5</v>
      </c>
    </row>
    <row r="82" spans="1:9" ht="75">
      <c r="A82" s="41" t="s">
        <v>136</v>
      </c>
      <c r="B82" s="1" t="s">
        <v>137</v>
      </c>
      <c r="C82" s="2" t="s">
        <v>127</v>
      </c>
      <c r="D82" s="2">
        <v>30</v>
      </c>
      <c r="E82" s="2">
        <v>18.899999999999999</v>
      </c>
      <c r="F82" s="2">
        <v>20</v>
      </c>
      <c r="G82" s="2">
        <v>20.8</v>
      </c>
      <c r="H82" s="2">
        <v>21.6</v>
      </c>
    </row>
    <row r="83" spans="1:9" ht="90">
      <c r="A83" s="41" t="s">
        <v>138</v>
      </c>
      <c r="B83" s="1" t="s">
        <v>139</v>
      </c>
      <c r="C83" s="2" t="s">
        <v>127</v>
      </c>
      <c r="D83" s="2">
        <v>450</v>
      </c>
      <c r="E83" s="2">
        <v>258.89999999999998</v>
      </c>
      <c r="F83" s="2">
        <v>350</v>
      </c>
      <c r="G83" s="2">
        <v>368</v>
      </c>
      <c r="H83" s="2">
        <v>378.6</v>
      </c>
    </row>
    <row r="84" spans="1:9" ht="78" customHeight="1">
      <c r="A84" s="41" t="s">
        <v>204</v>
      </c>
      <c r="B84" s="1" t="s">
        <v>199</v>
      </c>
      <c r="C84" s="2" t="s">
        <v>205</v>
      </c>
      <c r="D84" s="2">
        <v>10</v>
      </c>
      <c r="E84" s="2">
        <v>9.9</v>
      </c>
      <c r="F84" s="2">
        <v>10</v>
      </c>
      <c r="G84" s="2">
        <v>10.4</v>
      </c>
      <c r="H84" s="2">
        <v>10.8</v>
      </c>
    </row>
    <row r="85" spans="1:9" ht="105">
      <c r="A85" s="41" t="s">
        <v>206</v>
      </c>
      <c r="B85" s="1" t="s">
        <v>201</v>
      </c>
      <c r="C85" s="2" t="s">
        <v>205</v>
      </c>
      <c r="D85" s="2">
        <v>4.8</v>
      </c>
      <c r="E85" s="2">
        <v>4.8</v>
      </c>
      <c r="F85" s="2">
        <v>4.8</v>
      </c>
      <c r="G85" s="2">
        <v>5</v>
      </c>
      <c r="H85" s="2">
        <v>5.2</v>
      </c>
    </row>
    <row r="86" spans="1:9" ht="75">
      <c r="A86" s="41" t="s">
        <v>207</v>
      </c>
      <c r="B86" s="1" t="s">
        <v>143</v>
      </c>
      <c r="C86" s="2" t="s">
        <v>205</v>
      </c>
      <c r="D86" s="2">
        <v>5</v>
      </c>
      <c r="E86" s="2">
        <v>0</v>
      </c>
      <c r="F86" s="2">
        <v>5</v>
      </c>
      <c r="G86" s="2">
        <v>5.2</v>
      </c>
      <c r="H86" s="2">
        <v>5.4</v>
      </c>
    </row>
    <row r="87" spans="1:9" ht="80.25" customHeight="1">
      <c r="A87" s="41" t="s">
        <v>208</v>
      </c>
      <c r="B87" s="1" t="s">
        <v>209</v>
      </c>
      <c r="C87" s="2" t="s">
        <v>205</v>
      </c>
      <c r="D87" s="2">
        <v>10</v>
      </c>
      <c r="E87" s="2">
        <v>10.7</v>
      </c>
      <c r="F87" s="2">
        <v>10</v>
      </c>
      <c r="G87" s="2">
        <v>10.4</v>
      </c>
      <c r="H87" s="2">
        <v>10.8</v>
      </c>
    </row>
    <row r="88" spans="1:9" ht="111" customHeight="1">
      <c r="A88" s="41" t="s">
        <v>257</v>
      </c>
      <c r="B88" s="9" t="s">
        <v>211</v>
      </c>
      <c r="C88" s="2" t="s">
        <v>205</v>
      </c>
      <c r="D88" s="2">
        <v>1.5</v>
      </c>
      <c r="E88" s="2">
        <v>0</v>
      </c>
      <c r="F88" s="2">
        <v>1.5</v>
      </c>
      <c r="G88" s="2">
        <v>1.6</v>
      </c>
      <c r="H88" s="2">
        <v>1.7</v>
      </c>
    </row>
    <row r="89" spans="1:9" ht="90">
      <c r="A89" s="41" t="s">
        <v>210</v>
      </c>
      <c r="B89" s="9" t="s">
        <v>139</v>
      </c>
      <c r="C89" s="2" t="s">
        <v>205</v>
      </c>
      <c r="D89" s="2">
        <v>2.5</v>
      </c>
      <c r="E89" s="2">
        <v>1.5</v>
      </c>
      <c r="F89" s="2">
        <v>2.5</v>
      </c>
      <c r="G89" s="2">
        <v>2.6</v>
      </c>
      <c r="H89" s="2">
        <v>2.7</v>
      </c>
      <c r="I89" s="21"/>
    </row>
    <row r="90" spans="1:9" ht="45">
      <c r="A90" s="41" t="s">
        <v>212</v>
      </c>
      <c r="B90" s="9" t="s">
        <v>213</v>
      </c>
      <c r="C90" s="2" t="s">
        <v>214</v>
      </c>
      <c r="D90" s="2">
        <v>39</v>
      </c>
      <c r="E90" s="2">
        <v>19.2</v>
      </c>
      <c r="F90" s="2">
        <v>30</v>
      </c>
      <c r="G90" s="2">
        <v>31.2</v>
      </c>
      <c r="H90" s="2">
        <v>32.4</v>
      </c>
    </row>
    <row r="91" spans="1:9" ht="90">
      <c r="A91" s="41" t="s">
        <v>215</v>
      </c>
      <c r="B91" s="9" t="s">
        <v>216</v>
      </c>
      <c r="C91" s="2" t="s">
        <v>28</v>
      </c>
      <c r="D91" s="32">
        <v>800</v>
      </c>
      <c r="E91" s="2">
        <v>801.3</v>
      </c>
      <c r="F91" s="2">
        <v>4.8</v>
      </c>
      <c r="G91" s="2">
        <v>5</v>
      </c>
      <c r="H91" s="2">
        <v>5.2</v>
      </c>
    </row>
    <row r="92" spans="1:9" ht="75">
      <c r="A92" s="41" t="s">
        <v>217</v>
      </c>
      <c r="B92" s="9" t="s">
        <v>40</v>
      </c>
      <c r="C92" s="2" t="s">
        <v>28</v>
      </c>
      <c r="D92" s="2">
        <v>14</v>
      </c>
      <c r="E92" s="2">
        <v>16.7</v>
      </c>
      <c r="F92" s="2">
        <v>14</v>
      </c>
      <c r="G92" s="2">
        <v>14.6</v>
      </c>
      <c r="H92" s="2">
        <v>15.1</v>
      </c>
    </row>
    <row r="93" spans="1:9" ht="150">
      <c r="A93" s="41" t="s">
        <v>218</v>
      </c>
      <c r="B93" s="9" t="s">
        <v>141</v>
      </c>
      <c r="C93" s="2" t="s">
        <v>28</v>
      </c>
      <c r="D93" s="32">
        <v>6</v>
      </c>
      <c r="E93" s="2">
        <v>68.2</v>
      </c>
      <c r="F93" s="2">
        <v>6</v>
      </c>
      <c r="G93" s="2">
        <v>6.2</v>
      </c>
      <c r="H93" s="2">
        <v>6.5</v>
      </c>
    </row>
    <row r="94" spans="1:9" ht="150">
      <c r="A94" s="41" t="s">
        <v>219</v>
      </c>
      <c r="B94" s="9" t="s">
        <v>220</v>
      </c>
      <c r="C94" s="2" t="s">
        <v>221</v>
      </c>
      <c r="D94" s="2">
        <v>160</v>
      </c>
      <c r="E94" s="2">
        <v>130</v>
      </c>
      <c r="F94" s="2">
        <v>75</v>
      </c>
      <c r="G94" s="2">
        <v>75</v>
      </c>
      <c r="H94" s="2">
        <v>75</v>
      </c>
    </row>
    <row r="95" spans="1:9" ht="110.25" customHeight="1">
      <c r="A95" s="41" t="s">
        <v>272</v>
      </c>
      <c r="B95" s="9" t="s">
        <v>273</v>
      </c>
      <c r="C95" s="2" t="s">
        <v>221</v>
      </c>
      <c r="D95" s="2">
        <v>27</v>
      </c>
      <c r="E95" s="2">
        <v>37</v>
      </c>
      <c r="F95" s="2">
        <v>10</v>
      </c>
      <c r="G95" s="2">
        <v>10</v>
      </c>
      <c r="H95" s="2">
        <v>10</v>
      </c>
    </row>
    <row r="96" spans="1:9" ht="45.75" customHeight="1">
      <c r="A96" s="12" t="s">
        <v>71</v>
      </c>
      <c r="B96" s="12" t="s">
        <v>26</v>
      </c>
      <c r="C96" s="13"/>
      <c r="D96" s="13">
        <f>D98+D100+D102</f>
        <v>254.9</v>
      </c>
      <c r="E96" s="19">
        <f>SUM(E99:E102)</f>
        <v>6.7999999999999972</v>
      </c>
      <c r="F96" s="13">
        <f>F99+F100</f>
        <v>0</v>
      </c>
      <c r="G96" s="13">
        <f>G99+G100</f>
        <v>0</v>
      </c>
      <c r="H96" s="13">
        <f>H99+H100</f>
        <v>0</v>
      </c>
    </row>
    <row r="97" spans="1:8" ht="33.75" customHeight="1">
      <c r="A97" s="1" t="s">
        <v>292</v>
      </c>
      <c r="B97" s="1" t="s">
        <v>74</v>
      </c>
      <c r="C97" s="2" t="s">
        <v>114</v>
      </c>
      <c r="D97" s="2">
        <v>0</v>
      </c>
      <c r="E97" s="32">
        <v>-97.1</v>
      </c>
      <c r="F97" s="2">
        <v>0</v>
      </c>
      <c r="G97" s="2">
        <v>0</v>
      </c>
      <c r="H97" s="2">
        <v>0</v>
      </c>
    </row>
    <row r="98" spans="1:8" ht="96.75" customHeight="1">
      <c r="A98" s="1" t="s">
        <v>263</v>
      </c>
      <c r="B98" s="1" t="s">
        <v>258</v>
      </c>
      <c r="C98" s="2" t="s">
        <v>114</v>
      </c>
      <c r="D98" s="2">
        <v>97.1</v>
      </c>
      <c r="E98" s="32">
        <v>97.1</v>
      </c>
      <c r="F98" s="2">
        <v>0</v>
      </c>
      <c r="G98" s="2">
        <v>0</v>
      </c>
      <c r="H98" s="2">
        <v>0</v>
      </c>
    </row>
    <row r="99" spans="1:8" ht="40.5" customHeight="1">
      <c r="A99" s="1" t="s">
        <v>293</v>
      </c>
      <c r="B99" s="1" t="s">
        <v>74</v>
      </c>
      <c r="C99" s="2" t="s">
        <v>28</v>
      </c>
      <c r="D99" s="2">
        <v>0</v>
      </c>
      <c r="E99" s="2">
        <v>-92.4</v>
      </c>
      <c r="F99" s="2">
        <v>0</v>
      </c>
      <c r="G99" s="2">
        <v>0</v>
      </c>
      <c r="H99" s="2">
        <v>0</v>
      </c>
    </row>
    <row r="100" spans="1:8" ht="95.25" customHeight="1">
      <c r="A100" s="1" t="s">
        <v>259</v>
      </c>
      <c r="B100" s="1" t="s">
        <v>258</v>
      </c>
      <c r="C100" s="2" t="s">
        <v>28</v>
      </c>
      <c r="D100" s="2">
        <v>99.2</v>
      </c>
      <c r="E100" s="2">
        <v>99.2</v>
      </c>
      <c r="F100" s="2">
        <v>0</v>
      </c>
      <c r="G100" s="2">
        <v>0</v>
      </c>
      <c r="H100" s="2">
        <v>0</v>
      </c>
    </row>
    <row r="101" spans="1:8" ht="51.75" customHeight="1">
      <c r="A101" s="1" t="s">
        <v>294</v>
      </c>
      <c r="B101" s="1" t="s">
        <v>74</v>
      </c>
      <c r="C101" s="2" t="s">
        <v>165</v>
      </c>
      <c r="D101" s="2">
        <v>0</v>
      </c>
      <c r="E101" s="2">
        <v>-58.6</v>
      </c>
      <c r="F101" s="2">
        <v>0</v>
      </c>
      <c r="G101" s="2">
        <v>0</v>
      </c>
      <c r="H101" s="2">
        <v>0</v>
      </c>
    </row>
    <row r="102" spans="1:8" ht="95.25" customHeight="1">
      <c r="A102" s="1" t="s">
        <v>275</v>
      </c>
      <c r="B102" s="1" t="s">
        <v>258</v>
      </c>
      <c r="C102" s="2" t="s">
        <v>165</v>
      </c>
      <c r="D102" s="2">
        <v>58.6</v>
      </c>
      <c r="E102" s="2">
        <v>58.6</v>
      </c>
      <c r="F102" s="2">
        <v>0</v>
      </c>
      <c r="G102" s="2">
        <v>0</v>
      </c>
      <c r="H102" s="2">
        <v>0</v>
      </c>
    </row>
    <row r="103" spans="1:8" s="27" customFormat="1" ht="57.75" customHeight="1">
      <c r="A103" s="12" t="s">
        <v>91</v>
      </c>
      <c r="B103" s="12" t="s">
        <v>92</v>
      </c>
      <c r="C103" s="20"/>
      <c r="D103" s="19">
        <f t="shared" ref="D103" si="9">D104+D107+D132+D149+D156+D158+D162+D154</f>
        <v>557583.19999999995</v>
      </c>
      <c r="E103" s="19">
        <f>E104+E107+E132+E149+E156+E158+E162+E154</f>
        <v>477031.10000000009</v>
      </c>
      <c r="F103" s="19">
        <f t="shared" ref="F103:H103" si="10">F104+F107+F132+F149+F156+F158+F162+F154</f>
        <v>376792.3</v>
      </c>
      <c r="G103" s="19">
        <f t="shared" si="10"/>
        <v>244818.59999999998</v>
      </c>
      <c r="H103" s="19">
        <f t="shared" si="10"/>
        <v>265217.59999999998</v>
      </c>
    </row>
    <row r="104" spans="1:8" ht="57.75" customHeight="1">
      <c r="A104" s="53" t="s">
        <v>99</v>
      </c>
      <c r="B104" s="54" t="s">
        <v>98</v>
      </c>
      <c r="C104" s="50"/>
      <c r="D104" s="33">
        <f>D105+D106</f>
        <v>92077.6</v>
      </c>
      <c r="E104" s="33">
        <f>SUM(E105:E106)</f>
        <v>84584.900000000009</v>
      </c>
      <c r="F104" s="33">
        <f t="shared" ref="F104:H104" si="11">SUM(F105:F106)</f>
        <v>92829.2</v>
      </c>
      <c r="G104" s="33">
        <f t="shared" si="11"/>
        <v>72988.2</v>
      </c>
      <c r="H104" s="33">
        <f t="shared" si="11"/>
        <v>72988.2</v>
      </c>
    </row>
    <row r="105" spans="1:8" ht="51" customHeight="1">
      <c r="A105" s="1" t="s">
        <v>93</v>
      </c>
      <c r="B105" s="1" t="s">
        <v>296</v>
      </c>
      <c r="C105" s="50" t="s">
        <v>114</v>
      </c>
      <c r="D105" s="2">
        <v>89902.5</v>
      </c>
      <c r="E105" s="2">
        <v>82409.8</v>
      </c>
      <c r="F105" s="2">
        <v>92829.2</v>
      </c>
      <c r="G105" s="2">
        <v>72988.2</v>
      </c>
      <c r="H105" s="2">
        <v>72988.2</v>
      </c>
    </row>
    <row r="106" spans="1:8" ht="47.25" customHeight="1">
      <c r="A106" s="1" t="s">
        <v>117</v>
      </c>
      <c r="B106" s="55" t="s">
        <v>116</v>
      </c>
      <c r="C106" s="50" t="s">
        <v>114</v>
      </c>
      <c r="D106" s="32">
        <v>2175.1</v>
      </c>
      <c r="E106" s="32">
        <v>2175.1</v>
      </c>
      <c r="F106" s="2"/>
      <c r="G106" s="2"/>
      <c r="H106" s="2"/>
    </row>
    <row r="107" spans="1:8" ht="48.75" customHeight="1">
      <c r="A107" s="3" t="s">
        <v>164</v>
      </c>
      <c r="B107" s="54" t="s">
        <v>100</v>
      </c>
      <c r="C107" s="50" t="s">
        <v>114</v>
      </c>
      <c r="D107" s="33">
        <f>SUM(D108:D119)</f>
        <v>156469.6</v>
      </c>
      <c r="E107" s="38">
        <f>SUM(E108:E119)</f>
        <v>124468.90000000002</v>
      </c>
      <c r="F107" s="33">
        <f>SUM(F112:F119)</f>
        <v>63933.600000000006</v>
      </c>
      <c r="G107" s="33">
        <f>SUM(G112:G119)</f>
        <v>12595.9</v>
      </c>
      <c r="H107" s="38">
        <f>SUM(H112:H119)</f>
        <v>12519.1</v>
      </c>
    </row>
    <row r="108" spans="1:8" hidden="1">
      <c r="A108" s="56"/>
      <c r="B108" s="57"/>
      <c r="C108" s="50"/>
      <c r="D108" s="32"/>
      <c r="E108" s="58"/>
      <c r="F108" s="2"/>
      <c r="G108" s="2"/>
      <c r="H108" s="32"/>
    </row>
    <row r="109" spans="1:8" hidden="1">
      <c r="A109" s="56"/>
      <c r="B109" s="57"/>
      <c r="C109" s="50"/>
      <c r="D109" s="32"/>
      <c r="E109" s="58"/>
      <c r="F109" s="2"/>
      <c r="G109" s="2"/>
      <c r="H109" s="32"/>
    </row>
    <row r="110" spans="1:8" hidden="1">
      <c r="A110" s="59"/>
      <c r="B110" s="57"/>
      <c r="C110" s="50"/>
      <c r="D110" s="2"/>
      <c r="E110" s="60"/>
      <c r="F110" s="2"/>
      <c r="G110" s="2"/>
      <c r="H110" s="32"/>
    </row>
    <row r="111" spans="1:8" hidden="1">
      <c r="A111" s="59"/>
      <c r="B111" s="57"/>
      <c r="C111" s="50"/>
      <c r="D111" s="2"/>
      <c r="E111" s="60"/>
      <c r="F111" s="2"/>
      <c r="G111" s="2"/>
      <c r="H111" s="32"/>
    </row>
    <row r="112" spans="1:8" ht="45">
      <c r="A112" s="61" t="s">
        <v>283</v>
      </c>
      <c r="B112" s="57" t="s">
        <v>284</v>
      </c>
      <c r="C112" s="50" t="s">
        <v>165</v>
      </c>
      <c r="D112" s="2">
        <v>112290.2</v>
      </c>
      <c r="E112" s="2">
        <v>88905.600000000006</v>
      </c>
      <c r="F112" s="33"/>
      <c r="G112" s="33"/>
      <c r="H112" s="33"/>
    </row>
    <row r="113" spans="1:9" ht="90">
      <c r="A113" s="1" t="s">
        <v>222</v>
      </c>
      <c r="B113" s="1" t="s">
        <v>180</v>
      </c>
      <c r="C113" s="50" t="s">
        <v>166</v>
      </c>
      <c r="D113" s="2">
        <v>9623.9</v>
      </c>
      <c r="E113" s="2">
        <v>7030.8</v>
      </c>
      <c r="F113" s="2">
        <v>9676.5</v>
      </c>
      <c r="G113" s="2">
        <v>8747.9</v>
      </c>
      <c r="H113" s="2">
        <v>8641.7000000000007</v>
      </c>
    </row>
    <row r="114" spans="1:9" ht="105">
      <c r="A114" s="1" t="s">
        <v>249</v>
      </c>
      <c r="B114" s="1" t="s">
        <v>278</v>
      </c>
      <c r="C114" s="50" t="s">
        <v>166</v>
      </c>
      <c r="D114" s="2"/>
      <c r="E114" s="60"/>
      <c r="F114" s="2">
        <v>50500</v>
      </c>
      <c r="G114" s="2"/>
      <c r="H114" s="2"/>
    </row>
    <row r="115" spans="1:9" ht="75">
      <c r="A115" s="1" t="s">
        <v>167</v>
      </c>
      <c r="B115" s="1" t="s">
        <v>94</v>
      </c>
      <c r="C115" s="50" t="s">
        <v>168</v>
      </c>
      <c r="D115" s="2">
        <v>666.6</v>
      </c>
      <c r="E115" s="2">
        <v>666.6</v>
      </c>
      <c r="F115" s="2">
        <v>620.4</v>
      </c>
      <c r="G115" s="2">
        <v>617.1</v>
      </c>
      <c r="H115" s="2">
        <v>630.1</v>
      </c>
    </row>
    <row r="116" spans="1:9" ht="45">
      <c r="A116" s="1" t="s">
        <v>169</v>
      </c>
      <c r="B116" s="1" t="s">
        <v>250</v>
      </c>
      <c r="C116" s="50" t="s">
        <v>168</v>
      </c>
      <c r="D116" s="2">
        <v>861.3</v>
      </c>
      <c r="E116" s="32">
        <v>861.3</v>
      </c>
      <c r="F116" s="32">
        <v>1588</v>
      </c>
      <c r="G116" s="2">
        <v>1682.8</v>
      </c>
      <c r="H116" s="2">
        <v>1697.4</v>
      </c>
    </row>
    <row r="117" spans="1:9" ht="60">
      <c r="A117" s="1" t="s">
        <v>170</v>
      </c>
      <c r="B117" s="1" t="s">
        <v>251</v>
      </c>
      <c r="C117" s="50" t="s">
        <v>168</v>
      </c>
      <c r="D117" s="32">
        <v>78.900000000000006</v>
      </c>
      <c r="E117" s="32">
        <v>78.900000000000006</v>
      </c>
      <c r="F117" s="2">
        <v>63.3</v>
      </c>
      <c r="G117" s="2">
        <v>62.7</v>
      </c>
      <c r="H117" s="2">
        <v>64.5</v>
      </c>
    </row>
    <row r="118" spans="1:9" ht="62.25" customHeight="1">
      <c r="A118" s="1" t="s">
        <v>170</v>
      </c>
      <c r="B118" s="1" t="s">
        <v>282</v>
      </c>
      <c r="C118" s="50" t="s">
        <v>168</v>
      </c>
      <c r="D118" s="32">
        <v>50.5</v>
      </c>
      <c r="E118" s="32">
        <v>50.5</v>
      </c>
      <c r="F118" s="2"/>
      <c r="G118" s="2"/>
      <c r="H118" s="2"/>
    </row>
    <row r="119" spans="1:9" ht="34.5" customHeight="1">
      <c r="A119" s="1" t="s">
        <v>96</v>
      </c>
      <c r="B119" s="1" t="s">
        <v>95</v>
      </c>
      <c r="C119" s="2" t="s">
        <v>114</v>
      </c>
      <c r="D119" s="2">
        <f>SUM(D120:D131)</f>
        <v>32898.200000000004</v>
      </c>
      <c r="E119" s="2">
        <f>SUM(E120:E131)</f>
        <v>26875.200000000004</v>
      </c>
      <c r="F119" s="2">
        <v>1485.4</v>
      </c>
      <c r="G119" s="2">
        <v>1485.4</v>
      </c>
      <c r="H119" s="2">
        <v>1485.4</v>
      </c>
    </row>
    <row r="120" spans="1:9" ht="34.5" customHeight="1">
      <c r="A120" s="1" t="s">
        <v>96</v>
      </c>
      <c r="B120" s="1" t="s">
        <v>285</v>
      </c>
      <c r="C120" s="2" t="s">
        <v>114</v>
      </c>
      <c r="D120" s="2">
        <v>600</v>
      </c>
      <c r="E120" s="2">
        <v>600</v>
      </c>
      <c r="F120" s="2"/>
      <c r="G120" s="2"/>
      <c r="H120" s="2"/>
    </row>
    <row r="121" spans="1:9" ht="67.5" customHeight="1">
      <c r="A121" s="1" t="s">
        <v>176</v>
      </c>
      <c r="B121" s="1" t="s">
        <v>286</v>
      </c>
      <c r="C121" s="50" t="s">
        <v>165</v>
      </c>
      <c r="D121" s="2">
        <v>260</v>
      </c>
      <c r="E121" s="2">
        <v>260</v>
      </c>
      <c r="F121" s="2"/>
      <c r="G121" s="2"/>
      <c r="H121" s="2"/>
    </row>
    <row r="122" spans="1:9" ht="75">
      <c r="A122" s="62" t="s">
        <v>176</v>
      </c>
      <c r="B122" s="63" t="s">
        <v>188</v>
      </c>
      <c r="C122" s="50" t="s">
        <v>165</v>
      </c>
      <c r="D122" s="2">
        <v>190.8</v>
      </c>
      <c r="E122" s="2">
        <v>122.4</v>
      </c>
      <c r="F122" s="2"/>
      <c r="G122" s="2"/>
      <c r="H122" s="2"/>
    </row>
    <row r="123" spans="1:9" ht="90">
      <c r="A123" s="62" t="s">
        <v>176</v>
      </c>
      <c r="B123" s="63" t="s">
        <v>178</v>
      </c>
      <c r="C123" s="50" t="s">
        <v>165</v>
      </c>
      <c r="D123" s="2">
        <v>1687.5</v>
      </c>
      <c r="E123" s="2">
        <v>1312.5</v>
      </c>
      <c r="F123" s="2">
        <v>266.10000000000002</v>
      </c>
      <c r="G123" s="2">
        <v>266.10000000000002</v>
      </c>
      <c r="H123" s="2">
        <v>266.10000000000002</v>
      </c>
    </row>
    <row r="124" spans="1:9" ht="65.25" customHeight="1">
      <c r="A124" s="64" t="s">
        <v>176</v>
      </c>
      <c r="B124" s="1" t="s">
        <v>280</v>
      </c>
      <c r="C124" s="50" t="s">
        <v>165</v>
      </c>
      <c r="D124" s="2">
        <v>1078</v>
      </c>
      <c r="E124" s="2">
        <v>628.79999999999995</v>
      </c>
      <c r="F124" s="2">
        <v>1070.9000000000001</v>
      </c>
      <c r="G124" s="2">
        <v>1070.9000000000001</v>
      </c>
      <c r="H124" s="2">
        <v>1070.9000000000001</v>
      </c>
    </row>
    <row r="125" spans="1:9" ht="107.25" customHeight="1">
      <c r="A125" s="64" t="s">
        <v>176</v>
      </c>
      <c r="B125" s="1" t="s">
        <v>252</v>
      </c>
      <c r="C125" s="50" t="s">
        <v>165</v>
      </c>
      <c r="D125" s="2">
        <v>48</v>
      </c>
      <c r="E125" s="2">
        <v>37.299999999999997</v>
      </c>
      <c r="F125" s="2">
        <v>148.4</v>
      </c>
      <c r="G125" s="2">
        <v>148.4</v>
      </c>
      <c r="H125" s="2">
        <v>148.4</v>
      </c>
    </row>
    <row r="126" spans="1:9" ht="75">
      <c r="A126" s="62" t="s">
        <v>96</v>
      </c>
      <c r="B126" s="63" t="s">
        <v>186</v>
      </c>
      <c r="C126" s="50" t="s">
        <v>114</v>
      </c>
      <c r="D126" s="2">
        <v>24522.7</v>
      </c>
      <c r="E126" s="2">
        <v>19508.400000000001</v>
      </c>
      <c r="F126" s="2"/>
      <c r="G126" s="2"/>
      <c r="H126" s="2"/>
    </row>
    <row r="127" spans="1:9" ht="45">
      <c r="A127" s="62" t="s">
        <v>176</v>
      </c>
      <c r="B127" s="63" t="s">
        <v>284</v>
      </c>
      <c r="C127" s="50" t="s">
        <v>165</v>
      </c>
      <c r="D127" s="2">
        <v>3310.4</v>
      </c>
      <c r="E127" s="2">
        <v>3310.4</v>
      </c>
      <c r="F127" s="2"/>
      <c r="G127" s="2"/>
      <c r="H127" s="2"/>
    </row>
    <row r="128" spans="1:9" ht="63" customHeight="1">
      <c r="A128" s="64" t="s">
        <v>177</v>
      </c>
      <c r="B128" s="57" t="s">
        <v>189</v>
      </c>
      <c r="C128" s="50" t="s">
        <v>168</v>
      </c>
      <c r="D128" s="2">
        <v>156.19999999999999</v>
      </c>
      <c r="E128" s="2">
        <v>156.19999999999999</v>
      </c>
      <c r="F128" s="2"/>
      <c r="G128" s="2"/>
      <c r="H128" s="2"/>
      <c r="I128" s="22"/>
    </row>
    <row r="129" spans="1:9" ht="141.75" customHeight="1">
      <c r="A129" s="1" t="s">
        <v>175</v>
      </c>
      <c r="B129" s="63" t="s">
        <v>97</v>
      </c>
      <c r="C129" s="50" t="s">
        <v>168</v>
      </c>
      <c r="D129" s="2">
        <v>1000</v>
      </c>
      <c r="E129" s="2">
        <v>900</v>
      </c>
      <c r="F129" s="2">
        <v>0</v>
      </c>
      <c r="G129" s="2">
        <v>0</v>
      </c>
      <c r="H129" s="2">
        <v>0</v>
      </c>
    </row>
    <row r="130" spans="1:9" ht="105">
      <c r="A130" s="64" t="s">
        <v>177</v>
      </c>
      <c r="B130" s="65" t="s">
        <v>223</v>
      </c>
      <c r="C130" s="50" t="s">
        <v>168</v>
      </c>
      <c r="D130" s="32">
        <v>39.200000000000003</v>
      </c>
      <c r="E130" s="32">
        <v>39.200000000000003</v>
      </c>
      <c r="F130" s="2"/>
      <c r="G130" s="2"/>
      <c r="H130" s="2"/>
    </row>
    <row r="131" spans="1:9" ht="75">
      <c r="A131" s="64" t="s">
        <v>177</v>
      </c>
      <c r="B131" s="63" t="s">
        <v>115</v>
      </c>
      <c r="C131" s="50" t="s">
        <v>168</v>
      </c>
      <c r="D131" s="2">
        <v>5.4</v>
      </c>
      <c r="E131" s="2"/>
      <c r="F131" s="2">
        <v>0</v>
      </c>
      <c r="G131" s="2">
        <v>0</v>
      </c>
      <c r="H131" s="2">
        <v>0</v>
      </c>
    </row>
    <row r="132" spans="1:9" ht="28.5">
      <c r="A132" s="3" t="s">
        <v>187</v>
      </c>
      <c r="B132" s="3" t="s">
        <v>112</v>
      </c>
      <c r="C132" s="50"/>
      <c r="D132" s="33">
        <f>SUM(D133,D147:D148)</f>
        <v>211076</v>
      </c>
      <c r="E132" s="38">
        <f>SUM(E133,E147:E148)</f>
        <v>177844.49999999997</v>
      </c>
      <c r="F132" s="33">
        <f>SUM(F133,F147:F148)</f>
        <v>199462</v>
      </c>
      <c r="G132" s="33">
        <f>SUM(G133,G147:G148)</f>
        <v>138893.20000000001</v>
      </c>
      <c r="H132" s="33">
        <f>SUM(H133,H147:H148)</f>
        <v>159164.29999999999</v>
      </c>
    </row>
    <row r="133" spans="1:9" ht="60">
      <c r="A133" s="1" t="s">
        <v>171</v>
      </c>
      <c r="B133" s="1" t="s">
        <v>102</v>
      </c>
      <c r="C133" s="60"/>
      <c r="D133" s="32">
        <f>SUM(D134:D146)</f>
        <v>209326.7</v>
      </c>
      <c r="E133" s="2">
        <f>SUM(E134:E146)</f>
        <v>176395.19999999998</v>
      </c>
      <c r="F133" s="2">
        <v>197280</v>
      </c>
      <c r="G133" s="2">
        <v>136711</v>
      </c>
      <c r="H133" s="2">
        <v>156932.79999999999</v>
      </c>
      <c r="I133" s="23"/>
    </row>
    <row r="134" spans="1:9" ht="189.75" customHeight="1">
      <c r="A134" s="1" t="s">
        <v>159</v>
      </c>
      <c r="B134" s="57" t="s">
        <v>104</v>
      </c>
      <c r="C134" s="50" t="s">
        <v>165</v>
      </c>
      <c r="D134" s="32">
        <v>198185</v>
      </c>
      <c r="E134" s="2">
        <v>165915.29999999999</v>
      </c>
      <c r="F134" s="2">
        <v>185358.6</v>
      </c>
      <c r="G134" s="2">
        <v>124789.6</v>
      </c>
      <c r="H134" s="2">
        <v>145011.4</v>
      </c>
    </row>
    <row r="135" spans="1:9" ht="60">
      <c r="A135" s="1" t="s">
        <v>159</v>
      </c>
      <c r="B135" s="1" t="s">
        <v>108</v>
      </c>
      <c r="C135" s="50" t="s">
        <v>165</v>
      </c>
      <c r="D135" s="2">
        <v>1263.3</v>
      </c>
      <c r="E135" s="2">
        <v>1097.5999999999999</v>
      </c>
      <c r="F135" s="2">
        <v>1147.5</v>
      </c>
      <c r="G135" s="2">
        <v>1147.5</v>
      </c>
      <c r="H135" s="2">
        <v>1147.5</v>
      </c>
    </row>
    <row r="136" spans="1:9" ht="75">
      <c r="A136" s="1" t="s">
        <v>158</v>
      </c>
      <c r="B136" s="57" t="s">
        <v>103</v>
      </c>
      <c r="C136" s="50" t="s">
        <v>28</v>
      </c>
      <c r="D136" s="2">
        <v>1321.7</v>
      </c>
      <c r="E136" s="2">
        <v>1101.5</v>
      </c>
      <c r="F136" s="2">
        <v>1454.9</v>
      </c>
      <c r="G136" s="2">
        <v>1454.9</v>
      </c>
      <c r="H136" s="2">
        <v>1454.9</v>
      </c>
    </row>
    <row r="137" spans="1:9" ht="90">
      <c r="A137" s="1" t="s">
        <v>158</v>
      </c>
      <c r="B137" s="57" t="s">
        <v>253</v>
      </c>
      <c r="C137" s="50" t="s">
        <v>28</v>
      </c>
      <c r="D137" s="2">
        <v>524.6</v>
      </c>
      <c r="E137" s="2">
        <v>524.6</v>
      </c>
      <c r="F137" s="2">
        <v>524.6</v>
      </c>
      <c r="G137" s="2">
        <v>524.6</v>
      </c>
      <c r="H137" s="2">
        <v>524.6</v>
      </c>
    </row>
    <row r="138" spans="1:9" ht="126" customHeight="1">
      <c r="A138" s="1" t="s">
        <v>158</v>
      </c>
      <c r="B138" s="57" t="s">
        <v>181</v>
      </c>
      <c r="C138" s="50" t="s">
        <v>28</v>
      </c>
      <c r="D138" s="32">
        <v>785</v>
      </c>
      <c r="E138" s="32">
        <v>654</v>
      </c>
      <c r="F138" s="2">
        <v>753.5</v>
      </c>
      <c r="G138" s="2">
        <v>753.5</v>
      </c>
      <c r="H138" s="2">
        <v>753.5</v>
      </c>
    </row>
    <row r="139" spans="1:9" ht="60">
      <c r="A139" s="1" t="s">
        <v>158</v>
      </c>
      <c r="B139" s="1" t="s">
        <v>105</v>
      </c>
      <c r="C139" s="50" t="s">
        <v>28</v>
      </c>
      <c r="D139" s="2">
        <v>64.900000000000006</v>
      </c>
      <c r="E139" s="2">
        <v>64.900000000000006</v>
      </c>
      <c r="F139" s="2">
        <v>72.400000000000006</v>
      </c>
      <c r="G139" s="2">
        <v>72.400000000000006</v>
      </c>
      <c r="H139" s="2">
        <v>72.400000000000006</v>
      </c>
    </row>
    <row r="140" spans="1:9" ht="92.25" customHeight="1">
      <c r="A140" s="1" t="s">
        <v>158</v>
      </c>
      <c r="B140" s="1" t="s">
        <v>106</v>
      </c>
      <c r="C140" s="50" t="s">
        <v>28</v>
      </c>
      <c r="D140" s="2">
        <v>213.2</v>
      </c>
      <c r="E140" s="2">
        <v>213.2</v>
      </c>
      <c r="F140" s="2">
        <v>252.5</v>
      </c>
      <c r="G140" s="2">
        <v>252.5</v>
      </c>
      <c r="H140" s="2">
        <v>252.5</v>
      </c>
    </row>
    <row r="141" spans="1:9" ht="105.75" customHeight="1">
      <c r="A141" s="1" t="s">
        <v>158</v>
      </c>
      <c r="B141" s="1" t="s">
        <v>281</v>
      </c>
      <c r="C141" s="50" t="s">
        <v>28</v>
      </c>
      <c r="D141" s="2">
        <v>68.400000000000006</v>
      </c>
      <c r="E141" s="32">
        <v>51.3</v>
      </c>
      <c r="F141" s="2">
        <v>119.1</v>
      </c>
      <c r="G141" s="2">
        <v>119.1</v>
      </c>
      <c r="H141" s="2">
        <v>119.1</v>
      </c>
    </row>
    <row r="142" spans="1:9" ht="63" customHeight="1">
      <c r="A142" s="1" t="s">
        <v>158</v>
      </c>
      <c r="B142" s="1" t="s">
        <v>279</v>
      </c>
      <c r="C142" s="50" t="s">
        <v>28</v>
      </c>
      <c r="D142" s="32">
        <v>110.2</v>
      </c>
      <c r="E142" s="32">
        <v>110.2</v>
      </c>
      <c r="F142" s="2">
        <v>130</v>
      </c>
      <c r="G142" s="2">
        <v>130</v>
      </c>
      <c r="H142" s="2">
        <v>130</v>
      </c>
    </row>
    <row r="143" spans="1:9" ht="108" customHeight="1">
      <c r="A143" s="1" t="s">
        <v>158</v>
      </c>
      <c r="B143" s="1" t="s">
        <v>109</v>
      </c>
      <c r="C143" s="50" t="s">
        <v>28</v>
      </c>
      <c r="D143" s="2">
        <v>2098.1</v>
      </c>
      <c r="E143" s="2">
        <v>1970.3</v>
      </c>
      <c r="F143" s="2">
        <v>3118.8</v>
      </c>
      <c r="G143" s="2">
        <v>3118.8</v>
      </c>
      <c r="H143" s="2">
        <v>3118.8</v>
      </c>
    </row>
    <row r="144" spans="1:9" ht="141.75" customHeight="1">
      <c r="A144" s="1" t="s">
        <v>158</v>
      </c>
      <c r="B144" s="57" t="s">
        <v>183</v>
      </c>
      <c r="C144" s="50" t="s">
        <v>28</v>
      </c>
      <c r="D144" s="2">
        <v>94.8</v>
      </c>
      <c r="E144" s="2">
        <v>94.8</v>
      </c>
      <c r="F144" s="2">
        <v>94.8</v>
      </c>
      <c r="G144" s="2">
        <v>94.8</v>
      </c>
      <c r="H144" s="2">
        <v>94.8</v>
      </c>
    </row>
    <row r="145" spans="1:8" ht="96" customHeight="1">
      <c r="A145" s="1" t="s">
        <v>158</v>
      </c>
      <c r="B145" s="1" t="s">
        <v>160</v>
      </c>
      <c r="C145" s="50" t="s">
        <v>28</v>
      </c>
      <c r="D145" s="2">
        <v>0.1</v>
      </c>
      <c r="E145" s="2">
        <v>0.1</v>
      </c>
      <c r="F145" s="2">
        <v>0.1</v>
      </c>
      <c r="G145" s="2">
        <v>0.1</v>
      </c>
      <c r="H145" s="2">
        <v>0.1</v>
      </c>
    </row>
    <row r="146" spans="1:8" ht="94.5" customHeight="1">
      <c r="A146" s="1" t="s">
        <v>101</v>
      </c>
      <c r="B146" s="1" t="s">
        <v>107</v>
      </c>
      <c r="C146" s="50" t="s">
        <v>114</v>
      </c>
      <c r="D146" s="2">
        <v>4597.3999999999996</v>
      </c>
      <c r="E146" s="2">
        <v>4597.3999999999996</v>
      </c>
      <c r="F146" s="2">
        <v>4253.2</v>
      </c>
      <c r="G146" s="2">
        <v>4253.2</v>
      </c>
      <c r="H146" s="2">
        <v>4253.2</v>
      </c>
    </row>
    <row r="147" spans="1:8" ht="76.5" customHeight="1">
      <c r="A147" s="1" t="s">
        <v>161</v>
      </c>
      <c r="B147" s="1" t="s">
        <v>110</v>
      </c>
      <c r="C147" s="50" t="s">
        <v>166</v>
      </c>
      <c r="D147" s="2">
        <v>1.3</v>
      </c>
      <c r="E147" s="2">
        <v>1.3</v>
      </c>
      <c r="F147" s="2">
        <v>4.8</v>
      </c>
      <c r="G147" s="2">
        <v>5</v>
      </c>
      <c r="H147" s="2">
        <v>54.3</v>
      </c>
    </row>
    <row r="148" spans="1:8" ht="105">
      <c r="A148" s="66" t="s">
        <v>185</v>
      </c>
      <c r="B148" s="57" t="s">
        <v>184</v>
      </c>
      <c r="C148" s="50" t="s">
        <v>165</v>
      </c>
      <c r="D148" s="2">
        <v>1748</v>
      </c>
      <c r="E148" s="2">
        <v>1448</v>
      </c>
      <c r="F148" s="2">
        <v>2177.1999999999998</v>
      </c>
      <c r="G148" s="2">
        <v>2177.1999999999998</v>
      </c>
      <c r="H148" s="2">
        <v>2177.1999999999998</v>
      </c>
    </row>
    <row r="149" spans="1:8">
      <c r="A149" s="3" t="s">
        <v>172</v>
      </c>
      <c r="B149" s="3" t="s">
        <v>113</v>
      </c>
      <c r="C149" s="50"/>
      <c r="D149" s="33">
        <f>SUM(D150:D153)</f>
        <v>24529.4</v>
      </c>
      <c r="E149" s="33">
        <f>SUM(E150:E153)</f>
        <v>16658</v>
      </c>
      <c r="F149" s="33">
        <f>SUM(F150:F153)</f>
        <v>20567.5</v>
      </c>
      <c r="G149" s="33">
        <f t="shared" ref="G149:H149" si="12">SUM(G150:G153)</f>
        <v>20341.3</v>
      </c>
      <c r="H149" s="38">
        <f t="shared" si="12"/>
        <v>20546</v>
      </c>
    </row>
    <row r="150" spans="1:8" ht="92.25" customHeight="1">
      <c r="A150" s="1" t="s">
        <v>162</v>
      </c>
      <c r="B150" s="1" t="s">
        <v>111</v>
      </c>
      <c r="C150" s="50" t="s">
        <v>166</v>
      </c>
      <c r="D150" s="2">
        <v>5748.4</v>
      </c>
      <c r="E150" s="2">
        <v>5288</v>
      </c>
      <c r="F150" s="2">
        <v>5657.5</v>
      </c>
      <c r="G150" s="2">
        <v>5657.5</v>
      </c>
      <c r="H150" s="2">
        <v>5657.5</v>
      </c>
    </row>
    <row r="151" spans="1:8" ht="111.75" customHeight="1">
      <c r="A151" s="1" t="s">
        <v>254</v>
      </c>
      <c r="B151" s="1" t="s">
        <v>255</v>
      </c>
      <c r="C151" s="50" t="s">
        <v>165</v>
      </c>
      <c r="D151" s="2">
        <v>368</v>
      </c>
      <c r="E151" s="2">
        <v>184</v>
      </c>
      <c r="F151" s="2">
        <v>1089.5</v>
      </c>
      <c r="G151" s="32">
        <v>1112</v>
      </c>
      <c r="H151" s="2">
        <v>1316.1</v>
      </c>
    </row>
    <row r="152" spans="1:8" ht="168.75" customHeight="1">
      <c r="A152" s="1" t="s">
        <v>163</v>
      </c>
      <c r="B152" s="9" t="s">
        <v>295</v>
      </c>
      <c r="C152" s="50" t="s">
        <v>165</v>
      </c>
      <c r="D152" s="32">
        <v>13413</v>
      </c>
      <c r="E152" s="2">
        <v>11186</v>
      </c>
      <c r="F152" s="2">
        <v>13820.5</v>
      </c>
      <c r="G152" s="2">
        <v>13571.8</v>
      </c>
      <c r="H152" s="2">
        <v>13572.4</v>
      </c>
    </row>
    <row r="153" spans="1:8" ht="111.75" customHeight="1">
      <c r="A153" s="1" t="s">
        <v>179</v>
      </c>
      <c r="B153" s="1" t="s">
        <v>287</v>
      </c>
      <c r="C153" s="50" t="s">
        <v>28</v>
      </c>
      <c r="D153" s="32">
        <v>5000</v>
      </c>
      <c r="E153" s="2">
        <v>0</v>
      </c>
      <c r="F153" s="32"/>
      <c r="G153" s="2">
        <v>0</v>
      </c>
      <c r="H153" s="2">
        <v>0</v>
      </c>
    </row>
    <row r="154" spans="1:8" ht="111.75" customHeight="1">
      <c r="A154" s="3" t="s">
        <v>288</v>
      </c>
      <c r="B154" s="3" t="s">
        <v>289</v>
      </c>
      <c r="C154" s="35"/>
      <c r="D154" s="38">
        <v>3015.2</v>
      </c>
      <c r="E154" s="33">
        <f>E155</f>
        <v>3059.4</v>
      </c>
      <c r="F154" s="38"/>
      <c r="G154" s="33"/>
      <c r="H154" s="33"/>
    </row>
    <row r="155" spans="1:8" ht="48" customHeight="1">
      <c r="A155" s="1" t="s">
        <v>290</v>
      </c>
      <c r="B155" s="1" t="s">
        <v>291</v>
      </c>
      <c r="C155" s="50" t="s">
        <v>165</v>
      </c>
      <c r="D155" s="32">
        <v>3015.2</v>
      </c>
      <c r="E155" s="2">
        <v>3059.4</v>
      </c>
      <c r="F155" s="32"/>
      <c r="G155" s="2"/>
      <c r="H155" s="2"/>
    </row>
    <row r="156" spans="1:8">
      <c r="A156" s="11" t="s">
        <v>173</v>
      </c>
      <c r="B156" s="67" t="s">
        <v>119</v>
      </c>
      <c r="C156" s="50"/>
      <c r="D156" s="33">
        <f>D157</f>
        <v>0</v>
      </c>
      <c r="E156" s="33">
        <f>E157</f>
        <v>0</v>
      </c>
      <c r="F156" s="33"/>
      <c r="G156" s="33"/>
      <c r="H156" s="33"/>
    </row>
    <row r="157" spans="1:8" ht="30">
      <c r="A157" s="52" t="s">
        <v>174</v>
      </c>
      <c r="B157" s="44" t="s">
        <v>120</v>
      </c>
      <c r="C157" s="2"/>
      <c r="D157" s="2">
        <v>0</v>
      </c>
      <c r="E157" s="2">
        <v>0</v>
      </c>
      <c r="F157" s="2"/>
      <c r="G157" s="2"/>
      <c r="H157" s="2"/>
    </row>
    <row r="158" spans="1:8" ht="102" customHeight="1">
      <c r="A158" s="68" t="s">
        <v>124</v>
      </c>
      <c r="B158" s="69" t="s">
        <v>121</v>
      </c>
      <c r="C158" s="50" t="s">
        <v>114</v>
      </c>
      <c r="D158" s="38">
        <f>SUM(D159:D161)</f>
        <v>71627.7</v>
      </c>
      <c r="E158" s="38">
        <f>SUM(E159:E161)</f>
        <v>71627.7</v>
      </c>
      <c r="F158" s="33">
        <f>SUM(F159:F160)</f>
        <v>0</v>
      </c>
      <c r="G158" s="33">
        <f>SUM(G159:G160)</f>
        <v>0</v>
      </c>
      <c r="H158" s="33">
        <f>SUM(H159:H160)</f>
        <v>0</v>
      </c>
    </row>
    <row r="159" spans="1:8" ht="45">
      <c r="A159" s="66" t="s">
        <v>229</v>
      </c>
      <c r="B159" s="55" t="s">
        <v>122</v>
      </c>
      <c r="C159" s="50" t="s">
        <v>230</v>
      </c>
      <c r="D159" s="32">
        <v>37440.699999999997</v>
      </c>
      <c r="E159" s="32">
        <v>37440.699999999997</v>
      </c>
      <c r="F159" s="2"/>
      <c r="G159" s="2"/>
      <c r="H159" s="2"/>
    </row>
    <row r="160" spans="1:8" ht="75">
      <c r="A160" s="66" t="s">
        <v>125</v>
      </c>
      <c r="B160" s="55" t="s">
        <v>123</v>
      </c>
      <c r="C160" s="50" t="s">
        <v>114</v>
      </c>
      <c r="D160" s="2">
        <v>3139.6</v>
      </c>
      <c r="E160" s="2">
        <v>3139.6</v>
      </c>
      <c r="F160" s="2"/>
      <c r="G160" s="2"/>
      <c r="H160" s="2"/>
    </row>
    <row r="161" spans="1:8" ht="45">
      <c r="A161" s="66" t="s">
        <v>224</v>
      </c>
      <c r="B161" s="55" t="s">
        <v>122</v>
      </c>
      <c r="C161" s="50" t="s">
        <v>165</v>
      </c>
      <c r="D161" s="2">
        <v>31047.4</v>
      </c>
      <c r="E161" s="2">
        <v>31047.4</v>
      </c>
      <c r="F161" s="2"/>
      <c r="G161" s="2"/>
      <c r="H161" s="2"/>
    </row>
    <row r="162" spans="1:8" ht="57">
      <c r="A162" s="68" t="s">
        <v>225</v>
      </c>
      <c r="B162" s="67" t="s">
        <v>118</v>
      </c>
      <c r="C162" s="50" t="s">
        <v>114</v>
      </c>
      <c r="D162" s="33">
        <f>SUM(D163:D166)</f>
        <v>-1212.3000000000002</v>
      </c>
      <c r="E162" s="33">
        <f>SUM(E163:E166)</f>
        <v>-1212.3000000000002</v>
      </c>
      <c r="F162" s="33">
        <f t="shared" ref="F162:H162" si="13">F166</f>
        <v>0</v>
      </c>
      <c r="G162" s="33">
        <f t="shared" si="13"/>
        <v>0</v>
      </c>
      <c r="H162" s="33">
        <f t="shared" si="13"/>
        <v>0</v>
      </c>
    </row>
    <row r="163" spans="1:8" ht="90">
      <c r="A163" s="66" t="s">
        <v>226</v>
      </c>
      <c r="B163" s="63" t="s">
        <v>156</v>
      </c>
      <c r="C163" s="50" t="s">
        <v>165</v>
      </c>
      <c r="D163" s="2">
        <v>-665.1</v>
      </c>
      <c r="E163" s="2">
        <v>-665.1</v>
      </c>
      <c r="F163" s="33"/>
      <c r="G163" s="33"/>
      <c r="H163" s="33"/>
    </row>
    <row r="164" spans="1:8" ht="105">
      <c r="A164" s="66" t="s">
        <v>227</v>
      </c>
      <c r="B164" s="63" t="s">
        <v>157</v>
      </c>
      <c r="C164" s="50" t="s">
        <v>165</v>
      </c>
      <c r="D164" s="2">
        <v>-106.2</v>
      </c>
      <c r="E164" s="2">
        <v>-106.2</v>
      </c>
      <c r="F164" s="33"/>
      <c r="G164" s="33"/>
      <c r="H164" s="33"/>
    </row>
    <row r="165" spans="1:8" ht="57" customHeight="1">
      <c r="A165" s="51" t="s">
        <v>228</v>
      </c>
      <c r="B165" s="55" t="s">
        <v>235</v>
      </c>
      <c r="C165" s="50" t="s">
        <v>165</v>
      </c>
      <c r="D165" s="2">
        <v>-0.6</v>
      </c>
      <c r="E165" s="2">
        <v>-0.6</v>
      </c>
      <c r="F165" s="33"/>
      <c r="G165" s="33"/>
      <c r="H165" s="33"/>
    </row>
    <row r="166" spans="1:8" ht="58.5" customHeight="1">
      <c r="A166" s="51" t="s">
        <v>231</v>
      </c>
      <c r="B166" s="55" t="s">
        <v>235</v>
      </c>
      <c r="C166" s="50" t="s">
        <v>230</v>
      </c>
      <c r="D166" s="2">
        <v>-440.4</v>
      </c>
      <c r="E166" s="2">
        <v>-440.4</v>
      </c>
      <c r="F166" s="2"/>
      <c r="G166" s="2"/>
      <c r="H166" s="2"/>
    </row>
    <row r="167" spans="1:8">
      <c r="A167" s="72" t="s">
        <v>7</v>
      </c>
      <c r="B167" s="72"/>
      <c r="C167" s="72"/>
      <c r="D167" s="10">
        <f>D11+D103</f>
        <v>816672</v>
      </c>
      <c r="E167" s="42">
        <f>E11+E103</f>
        <v>698478.00000000012</v>
      </c>
      <c r="F167" s="10">
        <f>F11+F103</f>
        <v>675776</v>
      </c>
      <c r="G167" s="10">
        <f>G11+G103</f>
        <v>546011.09999999986</v>
      </c>
      <c r="H167" s="10">
        <f>H11+H103</f>
        <v>580532.79999999981</v>
      </c>
    </row>
    <row r="168" spans="1:8">
      <c r="E168" s="29"/>
    </row>
    <row r="169" spans="1:8" hidden="1">
      <c r="E169" s="29"/>
    </row>
    <row r="171" spans="1:8">
      <c r="A171" s="73" t="s">
        <v>88</v>
      </c>
      <c r="B171" s="73"/>
      <c r="C171" s="73"/>
      <c r="D171" s="73"/>
      <c r="E171" s="73"/>
      <c r="F171" s="73"/>
      <c r="G171" s="73"/>
      <c r="H171" s="73"/>
    </row>
    <row r="172" spans="1:8">
      <c r="A172" s="73" t="s">
        <v>87</v>
      </c>
      <c r="B172" s="73"/>
      <c r="C172" s="73"/>
      <c r="D172" s="73"/>
      <c r="E172" s="73"/>
      <c r="F172" s="73"/>
      <c r="G172" s="73"/>
      <c r="H172" s="73"/>
    </row>
    <row r="173" spans="1:8" hidden="1"/>
    <row r="175" spans="1:8">
      <c r="A175" s="73" t="s">
        <v>232</v>
      </c>
      <c r="B175" s="73"/>
      <c r="C175" s="73"/>
      <c r="D175" s="73"/>
      <c r="E175" s="73"/>
      <c r="F175" s="73"/>
      <c r="G175" s="73"/>
      <c r="H175" s="73"/>
    </row>
    <row r="176" spans="1:8">
      <c r="A176" s="73" t="s">
        <v>86</v>
      </c>
      <c r="B176" s="73"/>
      <c r="C176" s="73"/>
      <c r="D176" s="73"/>
      <c r="E176" s="73"/>
      <c r="F176" s="73"/>
      <c r="G176" s="73"/>
      <c r="H176" s="73"/>
    </row>
  </sheetData>
  <mergeCells count="11">
    <mergeCell ref="A5:H5"/>
    <mergeCell ref="A8:B8"/>
    <mergeCell ref="C8:C9"/>
    <mergeCell ref="D8:D9"/>
    <mergeCell ref="E8:E9"/>
    <mergeCell ref="F8:H8"/>
    <mergeCell ref="A167:C167"/>
    <mergeCell ref="A171:H171"/>
    <mergeCell ref="A172:H172"/>
    <mergeCell ref="A175:H175"/>
    <mergeCell ref="A176:H176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1" sqref="E3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</vt:lpstr>
      <vt:lpstr>Лист3</vt:lpstr>
      <vt:lpstr>Лист1</vt:lpstr>
      <vt:lpstr>Реестр!Область_печати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2023-11-16T01:51:48Z</dcterms:modified>
</cp:coreProperties>
</file>