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ЭтаКнига" defaultThemeVersion="124226"/>
  <bookViews>
    <workbookView xWindow="0" yWindow="0" windowWidth="23040" windowHeight="8805" tabRatio="862" firstSheet="21" activeTab="21"/>
  </bookViews>
  <sheets>
    <sheet name="Подуш" sheetId="82" state="hidden" r:id="rId1"/>
    <sheet name="к среднему по РА" sheetId="69" state="hidden" r:id="rId2"/>
    <sheet name="коэффициенты" sheetId="61" state="hidden" r:id="rId3"/>
    <sheet name="Ранги" sheetId="72" state="hidden" r:id="rId4"/>
    <sheet name="РАСЧЕТ" sheetId="70" state="hidden" r:id="rId5"/>
    <sheet name="РАСЧЕТ без СХ(ст)" sheetId="92" state="hidden" r:id="rId6"/>
    <sheet name="Свод рангов" sheetId="87" state="hidden" r:id="rId7"/>
    <sheet name="РАСЧЕТ без СХ" sheetId="93" state="hidden" r:id="rId8"/>
    <sheet name="Лист6" sheetId="99" state="hidden" r:id="rId9"/>
    <sheet name="Лист7" sheetId="104" state="hidden" r:id="rId10"/>
    <sheet name="Лист5" sheetId="98" state="hidden" r:id="rId11"/>
    <sheet name="Лист13" sheetId="109" state="hidden" r:id="rId12"/>
    <sheet name="Лист8" sheetId="105" state="hidden" r:id="rId13"/>
    <sheet name="Лист1" sheetId="94" state="hidden" r:id="rId14"/>
    <sheet name="Лист3" sheetId="96" state="hidden" r:id="rId15"/>
    <sheet name="Лист2" sheetId="95" state="hidden" r:id="rId16"/>
    <sheet name="Лист4" sheetId="97" state="hidden" r:id="rId17"/>
    <sheet name="Лист9" sheetId="106" state="hidden" r:id="rId18"/>
    <sheet name="Лист11" sheetId="107" state="hidden" r:id="rId19"/>
    <sheet name="Лист12" sheetId="108" state="hidden" r:id="rId20"/>
    <sheet name="Лист10" sheetId="103" state="hidden" r:id="rId21"/>
    <sheet name="Чемал" sheetId="110" r:id="rId22"/>
  </sheets>
  <definedNames>
    <definedName name="Z_670BA12C_584B_4B21_AA28_EA53307DA1B4_.wvu.Cols" localSheetId="1" hidden="1">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РА'!$V:$W,'к среднему по РА'!#REF!,'к среднему по РА'!$Z:$AA,'к среднему по РА'!#REF!,'к среднему по РА'!$AD:$AE,'к среднему по РА'!#REF!,'к среднему по РА'!$AH:$AI,'к среднему по РА'!#REF!,'к среднему по РА'!#REF!,'к среднему по РА'!#REF!,'к среднему по РА'!$AN:$AO,'к среднему по РА'!#REF!,'к среднему по РА'!$AR:$AW,'к среднему по РА'!#REF!,'к среднему по РА'!#REF!,'к среднему по РА'!$AZ:$BE,'к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РА'!#REF!,'к среднему по РА'!#REF!</definedName>
    <definedName name="Z_670BA12C_584B_4B21_AA28_EA53307DA1B4_.wvu.Cols" localSheetId="2" hidden="1">коэффициенты!#REF!,коэффициенты!#REF!,коэффициенты!#REF!,коэффициенты!#REF!,коэффициенты!$J:$K,коэффициенты!#REF!,коэффициенты!$P:$Q,коэффициенты!$T:$U,коэффициенты!$X:$Y,коэффициенты!$AB:$AC,коэффициенты!$AF:$AG,коэффициенты!#REF!,коэффициенты!$AL:$AM,коэффициенты!$AP:$AQ,коэффициенты!#REF!,коэффициенты!#REF!,коэффициенты!#REF!,коэффициенты!#REF!,коэффициенты!#REF!,коэффициенты!#REF!,коэффициенты!#REF!,коэффициенты!#REF!,коэффициенты!#REF!,коэффициенты!#REF!,коэффициенты!$BD:$BE,коэффициенты!#REF!,коэффициенты!#REF!,коэффициенты!#REF!,коэффициенты!#REF!,коэффициенты!#REF!,коэффициенты!#REF!,коэффициенты!#REF!</definedName>
    <definedName name="Z_670BA12C_584B_4B21_AA28_EA53307DA1B4_.wvu.Cols" localSheetId="0" hidden="1">Подуш!$BL:$BU</definedName>
    <definedName name="Z_670BA12C_584B_4B21_AA28_EA53307DA1B4_.wvu.Cols" localSheetId="3" hidden="1">Ранги!$B:$C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,Ранги!#REF!</definedName>
    <definedName name="Z_670BA12C_584B_4B21_AA28_EA53307DA1B4_.wvu.Cols" localSheetId="4" hidden="1">РАСЧЕТ!$BM:$BN,РАСЧЕТ!$CE:$CF,РАСЧЕТ!#REF!,РАСЧЕТ!#REF!</definedName>
    <definedName name="Z_670BA12C_584B_4B21_AA28_EA53307DA1B4_.wvu.Cols" localSheetId="7" hidden="1">'РАСЧЕТ без СХ'!$BY:$BZ,'РАСЧЕТ без СХ'!$DH:$DI,'РАСЧЕТ без СХ'!$DX:$DY,'РАСЧЕТ без СХ'!$EI:$ET</definedName>
    <definedName name="Z_670BA12C_584B_4B21_AA28_EA53307DA1B4_.wvu.Cols" localSheetId="5" hidden="1">'РАСЧЕТ без СХ(ст)'!$BY:$CA,'РАСЧЕТ без СХ(ст)'!$DF:$DG,'РАСЧЕТ без СХ(ст)'!$DS:$DT,'РАСЧЕТ без СХ(ст)'!$ED:$EO</definedName>
    <definedName name="Z_670BA12C_584B_4B21_AA28_EA53307DA1B4_.wvu.PrintArea" localSheetId="3" hidden="1">Ранги!$A$1:$CQ$15</definedName>
    <definedName name="Z_670BA12C_584B_4B21_AA28_EA53307DA1B4_.wvu.PrintArea" localSheetId="4" hidden="1">РАСЧЕТ!$A$1:$DF$15</definedName>
    <definedName name="Z_670BA12C_584B_4B21_AA28_EA53307DA1B4_.wvu.PrintArea" localSheetId="7" hidden="1">'РАСЧЕТ без СХ'!$A$1:$FN$15</definedName>
    <definedName name="Z_670BA12C_584B_4B21_AA28_EA53307DA1B4_.wvu.PrintArea" localSheetId="5" hidden="1">'РАСЧЕТ без СХ(ст)'!$A$1:$FI$15</definedName>
    <definedName name="Z_670BA12C_584B_4B21_AA28_EA53307DA1B4_.wvu.PrintTitles" localSheetId="3" hidden="1">Ранги!$A:$A</definedName>
    <definedName name="Z_670BA12C_584B_4B21_AA28_EA53307DA1B4_.wvu.Rows" localSheetId="6" hidden="1">'Свод рангов'!#REF!,'Свод рангов'!#REF!,'Свод рангов'!#REF!</definedName>
    <definedName name="_xlnm.Print_Titles" localSheetId="1">'к среднему по РА'!$A:$A</definedName>
    <definedName name="_xlnm.Print_Titles" localSheetId="3">Ранги!$A:$A</definedName>
    <definedName name="_xlnm.Print_Area" localSheetId="3">Ранги!$A$1:$CQ$15</definedName>
    <definedName name="_xlnm.Print_Area" localSheetId="4">РАСЧЕТ!$A$1:$DF$15</definedName>
    <definedName name="_xlnm.Print_Area" localSheetId="7">'РАСЧЕТ без СХ'!$A$1:$FN$15</definedName>
    <definedName name="_xlnm.Print_Area" localSheetId="5">'РАСЧЕТ без СХ(ст)'!$A$1:$FI$15</definedName>
  </definedNames>
  <calcPr calcId="125725"/>
  <customWorkbookViews>
    <customWorkbookView name="Nagornova - Личное представление" guid="{670BA12C-584B-4B21-AA28-EA53307DA1B4}" mergeInterval="0" personalView="1" maximized="1" windowWidth="1676" windowHeight="815" tabRatio="61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10"/>
  <c r="H51"/>
  <c r="G51"/>
  <c r="G50"/>
  <c r="H49"/>
  <c r="G49"/>
  <c r="G48"/>
  <c r="H47"/>
  <c r="G47"/>
  <c r="G46"/>
  <c r="H45"/>
  <c r="G45"/>
  <c r="G44"/>
  <c r="H43"/>
  <c r="G43"/>
  <c r="G42"/>
  <c r="H41"/>
  <c r="G41"/>
  <c r="G40"/>
  <c r="H39"/>
  <c r="G39"/>
  <c r="H37"/>
  <c r="G37"/>
  <c r="H36"/>
  <c r="G36"/>
  <c r="H35"/>
  <c r="G35"/>
  <c r="H34"/>
  <c r="G34"/>
  <c r="H33"/>
  <c r="G33"/>
  <c r="G32"/>
  <c r="H31"/>
  <c r="G31"/>
  <c r="H30"/>
  <c r="G30"/>
  <c r="G29"/>
  <c r="H28"/>
  <c r="G28"/>
  <c r="G27"/>
  <c r="H26"/>
  <c r="G26"/>
  <c r="G25"/>
  <c r="H24"/>
  <c r="G24"/>
  <c r="H23"/>
  <c r="G23"/>
  <c r="G22"/>
  <c r="H21"/>
  <c r="G21"/>
  <c r="G20"/>
  <c r="H19"/>
  <c r="G19"/>
  <c r="G18"/>
  <c r="H17"/>
  <c r="G17"/>
  <c r="G16"/>
  <c r="H15"/>
  <c r="G15"/>
  <c r="G14"/>
  <c r="H13"/>
  <c r="G13"/>
  <c r="H12"/>
  <c r="G12"/>
  <c r="G11"/>
  <c r="G10"/>
  <c r="H9"/>
  <c r="G9"/>
  <c r="H8"/>
  <c r="G8"/>
  <c r="A4"/>
  <c r="L15" i="69" l="1"/>
  <c r="D4" i="61" l="1"/>
  <c r="E4" s="1"/>
  <c r="F14" i="69" l="1"/>
  <c r="G14" s="1"/>
  <c r="H14"/>
  <c r="I14" s="1"/>
  <c r="X12" l="1"/>
  <c r="Y12" s="1"/>
  <c r="V12"/>
  <c r="W12" s="1"/>
  <c r="BH13" i="82"/>
  <c r="BJ13" s="1"/>
  <c r="BH12"/>
  <c r="BJ12" s="1"/>
  <c r="BH11"/>
  <c r="BJ11" s="1"/>
  <c r="BH10"/>
  <c r="BH9"/>
  <c r="BH8"/>
  <c r="BH7"/>
  <c r="BH6"/>
  <c r="BH5"/>
  <c r="BJ5" s="1"/>
  <c r="BH4"/>
  <c r="BJ4" s="1"/>
  <c r="BH3"/>
  <c r="BJ3" s="1"/>
  <c r="BG13"/>
  <c r="BG12"/>
  <c r="BG11"/>
  <c r="BG10"/>
  <c r="BI10" s="1"/>
  <c r="BG9"/>
  <c r="BI9" s="1"/>
  <c r="BG8"/>
  <c r="BI8" s="1"/>
  <c r="BG7"/>
  <c r="BI7" s="1"/>
  <c r="BG6"/>
  <c r="BI6" s="1"/>
  <c r="BG5"/>
  <c r="BG4"/>
  <c r="BG3"/>
  <c r="BI3" s="1"/>
  <c r="AX13"/>
  <c r="AX12"/>
  <c r="AX11"/>
  <c r="AX10"/>
  <c r="AX9"/>
  <c r="AX8"/>
  <c r="AX7"/>
  <c r="AX6"/>
  <c r="AX5"/>
  <c r="AX4"/>
  <c r="AX3"/>
  <c r="AW13"/>
  <c r="AW12"/>
  <c r="AW11"/>
  <c r="AW10"/>
  <c r="AW9"/>
  <c r="AW8"/>
  <c r="AW7"/>
  <c r="AW6"/>
  <c r="AW5"/>
  <c r="AW4"/>
  <c r="AW3"/>
  <c r="AV14"/>
  <c r="AS13"/>
  <c r="AS12"/>
  <c r="AS11"/>
  <c r="AS10"/>
  <c r="AS9"/>
  <c r="AS8"/>
  <c r="AS7"/>
  <c r="AS6"/>
  <c r="AS5"/>
  <c r="AS4"/>
  <c r="AS3"/>
  <c r="AR13"/>
  <c r="AR12"/>
  <c r="AR11"/>
  <c r="AR10"/>
  <c r="AR9"/>
  <c r="AR8"/>
  <c r="AR7"/>
  <c r="AR6"/>
  <c r="AR5"/>
  <c r="AR4"/>
  <c r="AR3"/>
  <c r="AQ14"/>
  <c r="AL14"/>
  <c r="AN13"/>
  <c r="AN12"/>
  <c r="AN11"/>
  <c r="AN10"/>
  <c r="AN9"/>
  <c r="AN8"/>
  <c r="AN7"/>
  <c r="AN6"/>
  <c r="AN5"/>
  <c r="AN4"/>
  <c r="AN3"/>
  <c r="AM13"/>
  <c r="AM12"/>
  <c r="AM11"/>
  <c r="AM10"/>
  <c r="AM9"/>
  <c r="AM8"/>
  <c r="AM7"/>
  <c r="AM6"/>
  <c r="AM5"/>
  <c r="AM4"/>
  <c r="AM3"/>
  <c r="AI13"/>
  <c r="AI12"/>
  <c r="AI11"/>
  <c r="AI10"/>
  <c r="AI9"/>
  <c r="AI8"/>
  <c r="AI7"/>
  <c r="AI6"/>
  <c r="AI5"/>
  <c r="AI4"/>
  <c r="AI3"/>
  <c r="AH13"/>
  <c r="AH12"/>
  <c r="AH11"/>
  <c r="AH10"/>
  <c r="AH9"/>
  <c r="AH8"/>
  <c r="AH7"/>
  <c r="AH6"/>
  <c r="AH5"/>
  <c r="AH4"/>
  <c r="AH3"/>
  <c r="AD13"/>
  <c r="AD12"/>
  <c r="AD11"/>
  <c r="AD10"/>
  <c r="AD9"/>
  <c r="AD8"/>
  <c r="AD7"/>
  <c r="AD6"/>
  <c r="AD5"/>
  <c r="AD4"/>
  <c r="AD3"/>
  <c r="AC13"/>
  <c r="AC12"/>
  <c r="AC11"/>
  <c r="AC10"/>
  <c r="AC9"/>
  <c r="AC8"/>
  <c r="AC7"/>
  <c r="AC6"/>
  <c r="AC5"/>
  <c r="AC4"/>
  <c r="AC3"/>
  <c r="Y13"/>
  <c r="Y12"/>
  <c r="Y11"/>
  <c r="Y10"/>
  <c r="Y9"/>
  <c r="Y8"/>
  <c r="Y7"/>
  <c r="Y6"/>
  <c r="Y5"/>
  <c r="Y4"/>
  <c r="Y3"/>
  <c r="X13"/>
  <c r="X12"/>
  <c r="X11"/>
  <c r="X10"/>
  <c r="X9"/>
  <c r="X8"/>
  <c r="X7"/>
  <c r="X6"/>
  <c r="X5"/>
  <c r="X4"/>
  <c r="X3"/>
  <c r="T3"/>
  <c r="T13"/>
  <c r="T12"/>
  <c r="T11"/>
  <c r="T10"/>
  <c r="T9"/>
  <c r="T8"/>
  <c r="T7"/>
  <c r="T6"/>
  <c r="T5"/>
  <c r="T4"/>
  <c r="S13"/>
  <c r="S12"/>
  <c r="S11"/>
  <c r="S10"/>
  <c r="S9"/>
  <c r="S8"/>
  <c r="S7"/>
  <c r="S6"/>
  <c r="S5"/>
  <c r="S4"/>
  <c r="S3"/>
  <c r="O13"/>
  <c r="O12"/>
  <c r="AN13" i="72" s="1"/>
  <c r="O11" i="82"/>
  <c r="O10"/>
  <c r="O9"/>
  <c r="AN10" i="72" s="1"/>
  <c r="O8" i="82"/>
  <c r="Q8" s="1"/>
  <c r="O7"/>
  <c r="AN8" i="72" s="1"/>
  <c r="O6" i="82"/>
  <c r="O5"/>
  <c r="AN6" i="72" s="1"/>
  <c r="O4" i="82"/>
  <c r="O3"/>
  <c r="AN4" i="72" s="1"/>
  <c r="N13" i="82"/>
  <c r="P13" s="1"/>
  <c r="N12"/>
  <c r="P12" s="1"/>
  <c r="N11"/>
  <c r="P11" s="1"/>
  <c r="N10"/>
  <c r="P10" s="1"/>
  <c r="N9"/>
  <c r="P9" s="1"/>
  <c r="N8"/>
  <c r="P8" s="1"/>
  <c r="N7"/>
  <c r="P7" s="1"/>
  <c r="N6"/>
  <c r="P6" s="1"/>
  <c r="N5"/>
  <c r="P5" s="1"/>
  <c r="N4"/>
  <c r="P4" s="1"/>
  <c r="N3"/>
  <c r="P3" s="1"/>
  <c r="J13"/>
  <c r="L13" s="1"/>
  <c r="AH14" i="69" s="1"/>
  <c r="J12" i="82"/>
  <c r="L12" s="1"/>
  <c r="AH13" i="69" s="1"/>
  <c r="J11" i="82"/>
  <c r="L11" s="1"/>
  <c r="AH12" i="69" s="1"/>
  <c r="J10" i="82"/>
  <c r="AT11" i="72" s="1"/>
  <c r="J9" i="82"/>
  <c r="AT10" i="72" s="1"/>
  <c r="J8" i="82"/>
  <c r="L8" s="1"/>
  <c r="J7"/>
  <c r="L7" s="1"/>
  <c r="J6"/>
  <c r="AT7" i="72" s="1"/>
  <c r="J5" i="82"/>
  <c r="L5" s="1"/>
  <c r="AH6" i="69" s="1"/>
  <c r="J4" i="82"/>
  <c r="J3"/>
  <c r="I13"/>
  <c r="I12"/>
  <c r="I11"/>
  <c r="I10"/>
  <c r="I9"/>
  <c r="I8"/>
  <c r="I7"/>
  <c r="I6"/>
  <c r="I5"/>
  <c r="I4"/>
  <c r="K4" s="1"/>
  <c r="I3"/>
  <c r="E13"/>
  <c r="AH14" i="72" s="1"/>
  <c r="E12" i="82"/>
  <c r="AH13" i="72" s="1"/>
  <c r="E11" i="82"/>
  <c r="AH12" i="72" s="1"/>
  <c r="E10" i="82"/>
  <c r="AH11" i="72" s="1"/>
  <c r="E9" i="82"/>
  <c r="AH10" i="72" s="1"/>
  <c r="E8" i="82"/>
  <c r="AH9" i="72" s="1"/>
  <c r="E7" i="82"/>
  <c r="AH8" i="72" s="1"/>
  <c r="E6" i="82"/>
  <c r="AH7" i="72" s="1"/>
  <c r="E5" i="82"/>
  <c r="AH6" i="72" s="1"/>
  <c r="E4" i="82"/>
  <c r="AH5" i="72" s="1"/>
  <c r="E3" i="82"/>
  <c r="D13"/>
  <c r="D12"/>
  <c r="D11"/>
  <c r="D10"/>
  <c r="D9"/>
  <c r="D8"/>
  <c r="D7"/>
  <c r="D6"/>
  <c r="F6" s="1"/>
  <c r="D5"/>
  <c r="D4"/>
  <c r="F4" s="1"/>
  <c r="D3"/>
  <c r="F3" s="1"/>
  <c r="W11" l="1"/>
  <c r="AV9"/>
  <c r="AB10"/>
  <c r="AL6"/>
  <c r="AV8"/>
  <c r="BK5"/>
  <c r="W13"/>
  <c r="AG8"/>
  <c r="AV13"/>
  <c r="AG10"/>
  <c r="AQ4"/>
  <c r="AH4" i="72"/>
  <c r="G3" i="82"/>
  <c r="H3" s="1"/>
  <c r="W5"/>
  <c r="BK12"/>
  <c r="AL11"/>
  <c r="BK11"/>
  <c r="AB13"/>
  <c r="AL5"/>
  <c r="L4"/>
  <c r="AH5" i="69" s="1"/>
  <c r="AT5" i="72"/>
  <c r="AN5"/>
  <c r="Q4" i="82"/>
  <c r="AN7" i="72"/>
  <c r="Q6" i="82"/>
  <c r="R6" s="1"/>
  <c r="AB7" i="61" s="1"/>
  <c r="AC7" s="1"/>
  <c r="AN11" i="72"/>
  <c r="Q10" i="82"/>
  <c r="AD11" i="69" s="1"/>
  <c r="AN12" i="72"/>
  <c r="Q11" i="82"/>
  <c r="Q13"/>
  <c r="AD14" i="69" s="1"/>
  <c r="AN14" i="72"/>
  <c r="W4" i="82"/>
  <c r="W6"/>
  <c r="W7"/>
  <c r="W8"/>
  <c r="W9"/>
  <c r="W12"/>
  <c r="AB4"/>
  <c r="AB5"/>
  <c r="AB6"/>
  <c r="AB7"/>
  <c r="AB8"/>
  <c r="AB9"/>
  <c r="AB12"/>
  <c r="AG4"/>
  <c r="AG6"/>
  <c r="AG7"/>
  <c r="AG9"/>
  <c r="AG12"/>
  <c r="AG13"/>
  <c r="AL4"/>
  <c r="AL7"/>
  <c r="AL8"/>
  <c r="AL9"/>
  <c r="AQ6"/>
  <c r="AQ7"/>
  <c r="AQ8"/>
  <c r="AQ9"/>
  <c r="AV4"/>
  <c r="AV5"/>
  <c r="AV6"/>
  <c r="AV7"/>
  <c r="BA4"/>
  <c r="BA6"/>
  <c r="BA7"/>
  <c r="BA8"/>
  <c r="BA9"/>
  <c r="BA12"/>
  <c r="BK6"/>
  <c r="BJ6"/>
  <c r="BK7"/>
  <c r="BJ7"/>
  <c r="BK8"/>
  <c r="BK9"/>
  <c r="Q3"/>
  <c r="L6"/>
  <c r="L9"/>
  <c r="Q9"/>
  <c r="BJ9"/>
  <c r="AH9" i="69"/>
  <c r="R8" i="82"/>
  <c r="AB9" i="61" s="1"/>
  <c r="AC9" s="1"/>
  <c r="AD9" i="69"/>
  <c r="BJ8" i="82"/>
  <c r="AN9" i="72"/>
  <c r="AT9"/>
  <c r="AH8" i="69"/>
  <c r="AT8" i="72"/>
  <c r="Q7" i="82"/>
  <c r="M4"/>
  <c r="AF5" i="61" s="1"/>
  <c r="AG5" s="1"/>
  <c r="BK4" i="82"/>
  <c r="BI4"/>
  <c r="AG5"/>
  <c r="AQ5"/>
  <c r="BA5"/>
  <c r="Q5"/>
  <c r="AD6" i="69" s="1"/>
  <c r="AT6" i="72"/>
  <c r="BI5" i="82"/>
  <c r="BK10"/>
  <c r="L10"/>
  <c r="BJ10"/>
  <c r="AQ10"/>
  <c r="AV10"/>
  <c r="W10"/>
  <c r="AL10"/>
  <c r="BA10"/>
  <c r="AQ12"/>
  <c r="AL12"/>
  <c r="AV12"/>
  <c r="AT13" i="72"/>
  <c r="Q12" i="82"/>
  <c r="AD13" i="69" s="1"/>
  <c r="BI12" i="82"/>
  <c r="AL13"/>
  <c r="AQ13"/>
  <c r="BA13"/>
  <c r="AT14" i="72"/>
  <c r="BK13" i="82"/>
  <c r="BI13"/>
  <c r="BA11"/>
  <c r="AB11"/>
  <c r="AQ11"/>
  <c r="AV11"/>
  <c r="AG11"/>
  <c r="AW14"/>
  <c r="AT12" i="72"/>
  <c r="BI11" i="82"/>
  <c r="AD7" i="69" l="1"/>
  <c r="R10" i="82"/>
  <c r="AB11" i="61" s="1"/>
  <c r="AC11" s="1"/>
  <c r="R13" i="82"/>
  <c r="AB14" i="61" s="1"/>
  <c r="AC14" s="1"/>
  <c r="AD12" i="69"/>
  <c r="R11" i="82"/>
  <c r="AB12" i="61" s="1"/>
  <c r="AC12" s="1"/>
  <c r="AD5" i="69"/>
  <c r="R4" i="82"/>
  <c r="AB5" i="61" s="1"/>
  <c r="AC5" s="1"/>
  <c r="R3" i="82"/>
  <c r="AD4" i="69"/>
  <c r="AH7"/>
  <c r="R9" i="82"/>
  <c r="AB10" i="61" s="1"/>
  <c r="AC10" s="1"/>
  <c r="AD10" i="69"/>
  <c r="AH10"/>
  <c r="R7" i="82"/>
  <c r="AB8" i="61" s="1"/>
  <c r="AC8" s="1"/>
  <c r="AD8" i="69"/>
  <c r="R5" i="82"/>
  <c r="AB6" i="61" s="1"/>
  <c r="AC6" s="1"/>
  <c r="AH11" i="69"/>
  <c r="R12" i="82"/>
  <c r="AB13" i="61" s="1"/>
  <c r="AC13" s="1"/>
  <c r="AB4" l="1"/>
  <c r="AC4" s="1"/>
  <c r="CP15" i="72" l="1"/>
  <c r="CN15"/>
  <c r="CK5"/>
  <c r="CK6"/>
  <c r="CK7"/>
  <c r="CK8"/>
  <c r="CK9"/>
  <c r="CK10"/>
  <c r="CK11"/>
  <c r="CK12"/>
  <c r="CK13"/>
  <c r="CK14"/>
  <c r="CK4"/>
  <c r="CL15"/>
  <c r="CH15"/>
  <c r="BY5"/>
  <c r="BY6"/>
  <c r="BY7"/>
  <c r="BY8"/>
  <c r="BY9"/>
  <c r="BY10"/>
  <c r="BY11"/>
  <c r="BY12"/>
  <c r="BY13"/>
  <c r="BY14"/>
  <c r="BY4"/>
  <c r="BI5"/>
  <c r="BI6"/>
  <c r="BI7"/>
  <c r="BI8"/>
  <c r="BI9"/>
  <c r="BI10"/>
  <c r="BI11"/>
  <c r="BI12"/>
  <c r="BI13"/>
  <c r="BI14"/>
  <c r="BI4"/>
  <c r="CC5"/>
  <c r="CC6"/>
  <c r="CC7"/>
  <c r="CC8"/>
  <c r="CC9"/>
  <c r="CC10"/>
  <c r="CC11"/>
  <c r="CC12"/>
  <c r="CC13"/>
  <c r="CC14"/>
  <c r="CC4"/>
  <c r="CD15"/>
  <c r="BZ15"/>
  <c r="BV15"/>
  <c r="BT15"/>
  <c r="BR15"/>
  <c r="BP15"/>
  <c r="BC5"/>
  <c r="BC6"/>
  <c r="BC7"/>
  <c r="BC8"/>
  <c r="BC9"/>
  <c r="BC10"/>
  <c r="BC11"/>
  <c r="BC12"/>
  <c r="BC13"/>
  <c r="BC14"/>
  <c r="BC4"/>
  <c r="AU5"/>
  <c r="AU6"/>
  <c r="AU7"/>
  <c r="AU8"/>
  <c r="AU9"/>
  <c r="AU10"/>
  <c r="AU11"/>
  <c r="AU12"/>
  <c r="AU13"/>
  <c r="AU14"/>
  <c r="AU4"/>
  <c r="AO5"/>
  <c r="AO6"/>
  <c r="AO7"/>
  <c r="AO8"/>
  <c r="AO9"/>
  <c r="AO10"/>
  <c r="AO11"/>
  <c r="AO12"/>
  <c r="AO13"/>
  <c r="AO14"/>
  <c r="AO4"/>
  <c r="AI5"/>
  <c r="AI6"/>
  <c r="AI7"/>
  <c r="AI8"/>
  <c r="AI9"/>
  <c r="AI10"/>
  <c r="AI11"/>
  <c r="AI12"/>
  <c r="AI13"/>
  <c r="AI14"/>
  <c r="AI4"/>
  <c r="AC5"/>
  <c r="AC6"/>
  <c r="AC7"/>
  <c r="AC8"/>
  <c r="AC9"/>
  <c r="AC10"/>
  <c r="AC11"/>
  <c r="AC12"/>
  <c r="AC13"/>
  <c r="AC14"/>
  <c r="AC4"/>
  <c r="S14"/>
  <c r="S13"/>
  <c r="S12"/>
  <c r="S11"/>
  <c r="S10"/>
  <c r="S9"/>
  <c r="S8"/>
  <c r="S7"/>
  <c r="S6"/>
  <c r="S5"/>
  <c r="S4"/>
  <c r="N15" l="1"/>
  <c r="J15"/>
  <c r="L15"/>
  <c r="E4" l="1"/>
  <c r="BL14" i="69" l="1"/>
  <c r="CP14" i="72" s="1"/>
  <c r="BL13" i="69"/>
  <c r="CP13" i="72" s="1"/>
  <c r="BL12" i="69"/>
  <c r="CP12" i="72" s="1"/>
  <c r="BL11" i="69"/>
  <c r="CP11" i="72" s="1"/>
  <c r="BL10" i="69"/>
  <c r="CP10" i="72" s="1"/>
  <c r="BL9" i="69"/>
  <c r="CP9" i="72" s="1"/>
  <c r="BL8" i="69"/>
  <c r="CP8" i="72" s="1"/>
  <c r="BL7" i="69"/>
  <c r="CP7" i="72" s="1"/>
  <c r="BL6" i="69"/>
  <c r="CP6" i="72" s="1"/>
  <c r="BL5" i="69"/>
  <c r="CP5" i="72" s="1"/>
  <c r="BJ14" i="69"/>
  <c r="CN14" i="72" s="1"/>
  <c r="BJ13" i="69"/>
  <c r="CN13" i="72" s="1"/>
  <c r="BJ12" i="69"/>
  <c r="CN12" i="72" s="1"/>
  <c r="BJ11" i="69"/>
  <c r="CN11" i="72" s="1"/>
  <c r="BJ10" i="69"/>
  <c r="CN10" i="72" s="1"/>
  <c r="BJ9" i="69"/>
  <c r="CN9" i="72" s="1"/>
  <c r="BJ8" i="69"/>
  <c r="CN8" i="72" s="1"/>
  <c r="BJ7" i="69"/>
  <c r="CN7" i="72" s="1"/>
  <c r="BJ6" i="69"/>
  <c r="CN6" i="72" s="1"/>
  <c r="BJ5" i="69"/>
  <c r="CN5" i="72" s="1"/>
  <c r="BJ4" i="69"/>
  <c r="CN4" i="72" s="1"/>
  <c r="BH14" i="69"/>
  <c r="CL14" i="72" s="1"/>
  <c r="BH13" i="69"/>
  <c r="CL13" i="72" s="1"/>
  <c r="BH12" i="69"/>
  <c r="CL12" i="72" s="1"/>
  <c r="BH11" i="69"/>
  <c r="CL11" i="72" s="1"/>
  <c r="BH10" i="69"/>
  <c r="CL10" i="72" s="1"/>
  <c r="BH9" i="69"/>
  <c r="CL9" i="72" s="1"/>
  <c r="BH8" i="69"/>
  <c r="CL8" i="72" s="1"/>
  <c r="BH7" i="69"/>
  <c r="CL7" i="72" s="1"/>
  <c r="BH6" i="69"/>
  <c r="CL6" i="72" s="1"/>
  <c r="BH5" i="69"/>
  <c r="CL5" i="72" s="1"/>
  <c r="BF14" i="69"/>
  <c r="CH14" i="72" s="1"/>
  <c r="BF13" i="69"/>
  <c r="CH13" i="72" s="1"/>
  <c r="BF12" i="69"/>
  <c r="CH12" i="72" s="1"/>
  <c r="BF11" i="69"/>
  <c r="CH11" i="72" s="1"/>
  <c r="BF10" i="69"/>
  <c r="CH10" i="72" s="1"/>
  <c r="BF9" i="69"/>
  <c r="CH9" i="72" s="1"/>
  <c r="BF8" i="69"/>
  <c r="CH8" i="72" s="1"/>
  <c r="BF7" i="69"/>
  <c r="CH7" i="72" s="1"/>
  <c r="BF6" i="69"/>
  <c r="CH6" i="72" s="1"/>
  <c r="BF5" i="69"/>
  <c r="CH5" i="72" s="1"/>
  <c r="BF4" i="69"/>
  <c r="CH4" i="72" s="1"/>
  <c r="BD14" i="69"/>
  <c r="BD13"/>
  <c r="BD12"/>
  <c r="BD11"/>
  <c r="BD10"/>
  <c r="BD9"/>
  <c r="BD8"/>
  <c r="BD7"/>
  <c r="BD6"/>
  <c r="BD5"/>
  <c r="BD4"/>
  <c r="CP4" i="72"/>
  <c r="BH4" i="69"/>
  <c r="CL4" i="72" s="1"/>
  <c r="BB14" i="69"/>
  <c r="BB13"/>
  <c r="BB12"/>
  <c r="BB11"/>
  <c r="BB10"/>
  <c r="BB9"/>
  <c r="BB8"/>
  <c r="BB7"/>
  <c r="BB6"/>
  <c r="BB5"/>
  <c r="BB4"/>
  <c r="AZ14"/>
  <c r="BA14" s="1"/>
  <c r="AZ13"/>
  <c r="BA13" s="1"/>
  <c r="AZ12"/>
  <c r="BA12" s="1"/>
  <c r="AZ11"/>
  <c r="BA11" s="1"/>
  <c r="AZ10"/>
  <c r="BA10" s="1"/>
  <c r="AZ9"/>
  <c r="BA9" s="1"/>
  <c r="AZ8"/>
  <c r="BA8" s="1"/>
  <c r="AZ7"/>
  <c r="BA7" s="1"/>
  <c r="AZ6"/>
  <c r="BA6" s="1"/>
  <c r="AZ5"/>
  <c r="BA5" s="1"/>
  <c r="AZ4"/>
  <c r="BA4" s="1"/>
  <c r="AX14"/>
  <c r="AX13"/>
  <c r="AX12"/>
  <c r="AX11"/>
  <c r="AX10"/>
  <c r="AX9"/>
  <c r="AX8"/>
  <c r="AX7"/>
  <c r="AX6"/>
  <c r="AX5"/>
  <c r="AX4"/>
  <c r="AV14"/>
  <c r="AW14" s="1"/>
  <c r="AV13"/>
  <c r="AW13" s="1"/>
  <c r="AV12"/>
  <c r="AW12" s="1"/>
  <c r="AV11"/>
  <c r="AW11" s="1"/>
  <c r="AV10"/>
  <c r="AW10" s="1"/>
  <c r="AV9"/>
  <c r="AW9" s="1"/>
  <c r="AV8"/>
  <c r="AW8" s="1"/>
  <c r="AV7"/>
  <c r="AW7" s="1"/>
  <c r="AV6"/>
  <c r="AW6" s="1"/>
  <c r="AV5"/>
  <c r="AW5" s="1"/>
  <c r="AT14"/>
  <c r="AU14" s="1"/>
  <c r="AT13"/>
  <c r="AU13" s="1"/>
  <c r="AT12"/>
  <c r="AU12" s="1"/>
  <c r="AT11"/>
  <c r="AU11" s="1"/>
  <c r="AT10"/>
  <c r="AU10" s="1"/>
  <c r="AT9"/>
  <c r="AU9" s="1"/>
  <c r="AT8"/>
  <c r="AU8" s="1"/>
  <c r="AT7"/>
  <c r="AU7" s="1"/>
  <c r="AT6"/>
  <c r="AU6" s="1"/>
  <c r="AT5"/>
  <c r="AU5" s="1"/>
  <c r="AV4"/>
  <c r="AW4" s="1"/>
  <c r="AT4"/>
  <c r="AU4" s="1"/>
  <c r="AR14"/>
  <c r="AS14" s="1"/>
  <c r="AR13"/>
  <c r="AS13" s="1"/>
  <c r="AR12"/>
  <c r="AS12" s="1"/>
  <c r="AR11"/>
  <c r="AS11" s="1"/>
  <c r="AR10"/>
  <c r="AS10" s="1"/>
  <c r="AR9"/>
  <c r="AS9" s="1"/>
  <c r="AR8"/>
  <c r="AS8" s="1"/>
  <c r="AR7"/>
  <c r="AS7" s="1"/>
  <c r="AR6"/>
  <c r="AS6" s="1"/>
  <c r="AR5"/>
  <c r="AS5" s="1"/>
  <c r="AP14"/>
  <c r="AQ14" s="1"/>
  <c r="AP13"/>
  <c r="AQ13" s="1"/>
  <c r="AP12"/>
  <c r="AQ12" s="1"/>
  <c r="AP11"/>
  <c r="AQ11" s="1"/>
  <c r="AP10"/>
  <c r="AQ10" s="1"/>
  <c r="AP9"/>
  <c r="AQ9" s="1"/>
  <c r="AP8"/>
  <c r="AQ8" s="1"/>
  <c r="AP7"/>
  <c r="AQ7" s="1"/>
  <c r="AP6"/>
  <c r="AQ6" s="1"/>
  <c r="AP5"/>
  <c r="AQ5" s="1"/>
  <c r="AR4"/>
  <c r="AS4" s="1"/>
  <c r="AP4"/>
  <c r="AQ4" s="1"/>
  <c r="AN14"/>
  <c r="AN13"/>
  <c r="AN12"/>
  <c r="AN11"/>
  <c r="AN10"/>
  <c r="AN9"/>
  <c r="AN8"/>
  <c r="AN7"/>
  <c r="AN6"/>
  <c r="AN5"/>
  <c r="AN4"/>
  <c r="AO4" s="1"/>
  <c r="AL14"/>
  <c r="AM14" s="1"/>
  <c r="AL13"/>
  <c r="AM13" s="1"/>
  <c r="AL9"/>
  <c r="AM9" s="1"/>
  <c r="AL12"/>
  <c r="AM12" s="1"/>
  <c r="AL11"/>
  <c r="AM11" s="1"/>
  <c r="AL10"/>
  <c r="AM10" s="1"/>
  <c r="AL8"/>
  <c r="AM8" s="1"/>
  <c r="AL7"/>
  <c r="AM7" s="1"/>
  <c r="AL6"/>
  <c r="AM6" s="1"/>
  <c r="AL5"/>
  <c r="AM5" s="1"/>
  <c r="AL4"/>
  <c r="AM4" s="1"/>
  <c r="AJ14"/>
  <c r="AK14" s="1"/>
  <c r="AJ13"/>
  <c r="AK13" s="1"/>
  <c r="AJ12"/>
  <c r="AK12" s="1"/>
  <c r="AJ11"/>
  <c r="AK11" s="1"/>
  <c r="AJ10"/>
  <c r="AK10" s="1"/>
  <c r="AJ9"/>
  <c r="AK9" s="1"/>
  <c r="AJ8"/>
  <c r="AK8" s="1"/>
  <c r="AJ7"/>
  <c r="AK7" s="1"/>
  <c r="AJ6"/>
  <c r="AK6" s="1"/>
  <c r="AJ5"/>
  <c r="AK5" s="1"/>
  <c r="AJ4"/>
  <c r="AK4" s="1"/>
  <c r="AF14"/>
  <c r="AG14" s="1"/>
  <c r="AF13"/>
  <c r="AG13" s="1"/>
  <c r="AF12"/>
  <c r="AG12" s="1"/>
  <c r="AF11"/>
  <c r="AG11" s="1"/>
  <c r="AF10"/>
  <c r="AG10" s="1"/>
  <c r="AF9"/>
  <c r="AG9" s="1"/>
  <c r="AF8"/>
  <c r="AG8" s="1"/>
  <c r="AF7"/>
  <c r="AG7" s="1"/>
  <c r="AF6"/>
  <c r="AG6" s="1"/>
  <c r="AF5"/>
  <c r="AG5" s="1"/>
  <c r="AB14"/>
  <c r="AC14" s="1"/>
  <c r="AB13"/>
  <c r="AC13" s="1"/>
  <c r="AB12"/>
  <c r="AC12" s="1"/>
  <c r="AB11"/>
  <c r="AC11" s="1"/>
  <c r="AB10"/>
  <c r="AC10" s="1"/>
  <c r="AB9"/>
  <c r="AC9" s="1"/>
  <c r="AB8"/>
  <c r="AC8" s="1"/>
  <c r="AB7"/>
  <c r="AC7" s="1"/>
  <c r="AB6"/>
  <c r="AC6" s="1"/>
  <c r="AB5"/>
  <c r="AC5" s="1"/>
  <c r="AB4"/>
  <c r="AC4" s="1"/>
  <c r="X14"/>
  <c r="Y14" s="1"/>
  <c r="X13"/>
  <c r="Y13" s="1"/>
  <c r="X11"/>
  <c r="Y11" s="1"/>
  <c r="X10"/>
  <c r="Y10" s="1"/>
  <c r="X9"/>
  <c r="Y9" s="1"/>
  <c r="X8"/>
  <c r="Y8" s="1"/>
  <c r="X7"/>
  <c r="Y7" s="1"/>
  <c r="X6"/>
  <c r="Y6" s="1"/>
  <c r="X5"/>
  <c r="Y5" s="1"/>
  <c r="X4"/>
  <c r="Y4" s="1"/>
  <c r="V14"/>
  <c r="V13"/>
  <c r="Z12" i="70"/>
  <c r="V11" i="69"/>
  <c r="V10"/>
  <c r="V9"/>
  <c r="V8"/>
  <c r="V7"/>
  <c r="V6"/>
  <c r="V5"/>
  <c r="V4"/>
  <c r="W4" s="1"/>
  <c r="T14"/>
  <c r="U14" s="1"/>
  <c r="T13"/>
  <c r="U13" s="1"/>
  <c r="T12"/>
  <c r="U12" s="1"/>
  <c r="T11"/>
  <c r="U11" s="1"/>
  <c r="T10"/>
  <c r="U10" s="1"/>
  <c r="T9"/>
  <c r="U9" s="1"/>
  <c r="T8"/>
  <c r="U8" s="1"/>
  <c r="T7"/>
  <c r="U7" s="1"/>
  <c r="T6"/>
  <c r="U6" s="1"/>
  <c r="T5"/>
  <c r="U5" s="1"/>
  <c r="T4"/>
  <c r="U4" s="1"/>
  <c r="R14"/>
  <c r="S14" s="1"/>
  <c r="R13"/>
  <c r="S13" s="1"/>
  <c r="R12"/>
  <c r="S12" s="1"/>
  <c r="R11"/>
  <c r="S11" s="1"/>
  <c r="R10"/>
  <c r="S10" s="1"/>
  <c r="P10"/>
  <c r="Q10" s="1"/>
  <c r="R9"/>
  <c r="S9" s="1"/>
  <c r="P9"/>
  <c r="Q9" s="1"/>
  <c r="R8"/>
  <c r="S8" s="1"/>
  <c r="R7"/>
  <c r="S7" s="1"/>
  <c r="R6"/>
  <c r="S6" s="1"/>
  <c r="P11"/>
  <c r="Q11" s="1"/>
  <c r="P12"/>
  <c r="Q12" s="1"/>
  <c r="P13"/>
  <c r="Q13" s="1"/>
  <c r="P14"/>
  <c r="Q14" s="1"/>
  <c r="P8"/>
  <c r="Q8" s="1"/>
  <c r="P7"/>
  <c r="Q7" s="1"/>
  <c r="R5"/>
  <c r="S5" s="1"/>
  <c r="P6"/>
  <c r="Q6" s="1"/>
  <c r="P5"/>
  <c r="Q5" s="1"/>
  <c r="R4"/>
  <c r="S4" s="1"/>
  <c r="P4"/>
  <c r="Q4" s="1"/>
  <c r="N14"/>
  <c r="N13"/>
  <c r="N12"/>
  <c r="N11"/>
  <c r="N10"/>
  <c r="N9"/>
  <c r="N8"/>
  <c r="N7"/>
  <c r="N6"/>
  <c r="N5"/>
  <c r="N4"/>
  <c r="L14"/>
  <c r="L13"/>
  <c r="L12"/>
  <c r="L11"/>
  <c r="L10"/>
  <c r="L9"/>
  <c r="L8"/>
  <c r="L7"/>
  <c r="L6"/>
  <c r="L5"/>
  <c r="M5" s="1"/>
  <c r="L4"/>
  <c r="M4" s="1"/>
  <c r="N14" i="72"/>
  <c r="N13"/>
  <c r="N12"/>
  <c r="N11"/>
  <c r="N10"/>
  <c r="N9"/>
  <c r="N8"/>
  <c r="N7"/>
  <c r="N6"/>
  <c r="N5"/>
  <c r="N4"/>
  <c r="BT7" l="1"/>
  <c r="AY7" i="69"/>
  <c r="W7"/>
  <c r="Z7" i="70" s="1"/>
  <c r="AO7" i="69"/>
  <c r="BA7" i="70" s="1"/>
  <c r="AO10" i="69"/>
  <c r="BA10" i="70" s="1"/>
  <c r="BT10" i="72"/>
  <c r="AY10" i="69"/>
  <c r="W10"/>
  <c r="Z10" i="70" s="1"/>
  <c r="W8" i="69"/>
  <c r="Z8" i="70" s="1"/>
  <c r="AO8" i="69"/>
  <c r="BA8" i="70" s="1"/>
  <c r="BT8" i="72"/>
  <c r="AY8" i="69"/>
  <c r="W9"/>
  <c r="Z9" i="70" s="1"/>
  <c r="AO9" i="69"/>
  <c r="BA9" i="70" s="1"/>
  <c r="BT9" i="72"/>
  <c r="AY9" i="69"/>
  <c r="W5"/>
  <c r="Z5" i="70" s="1"/>
  <c r="AO5" i="69"/>
  <c r="BA5" i="70" s="1"/>
  <c r="BT5" i="72"/>
  <c r="AY5" i="69"/>
  <c r="BT4" i="72"/>
  <c r="AY4" i="69"/>
  <c r="W6"/>
  <c r="Z6" i="70" s="1"/>
  <c r="AO6" i="69"/>
  <c r="BA6" i="70" s="1"/>
  <c r="BT6" i="72"/>
  <c r="AY6" i="69"/>
  <c r="BT11" i="72"/>
  <c r="AY11" i="69"/>
  <c r="W11"/>
  <c r="Z11" i="70" s="1"/>
  <c r="AO11" i="69"/>
  <c r="BA11" i="70" s="1"/>
  <c r="W13" i="69"/>
  <c r="Z13" i="70" s="1"/>
  <c r="AO13" i="69"/>
  <c r="BA13" i="70" s="1"/>
  <c r="BT13" i="72"/>
  <c r="AY13" i="69"/>
  <c r="W14"/>
  <c r="Z14" i="70" s="1"/>
  <c r="AO14" i="69"/>
  <c r="BA14" i="70" s="1"/>
  <c r="BT14" i="72"/>
  <c r="AY14" i="69"/>
  <c r="AO12"/>
  <c r="BA12" i="70" s="1"/>
  <c r="BT12" i="72"/>
  <c r="AY12" i="69"/>
  <c r="BJ4" i="72"/>
  <c r="BM14" i="70"/>
  <c r="BR14" i="72"/>
  <c r="BC14" i="69"/>
  <c r="BV14" i="70" s="1"/>
  <c r="BZ14" i="72"/>
  <c r="BS14" i="70"/>
  <c r="BV14" i="72"/>
  <c r="BE14" i="69"/>
  <c r="BY14" i="70" s="1"/>
  <c r="CD14" i="72"/>
  <c r="BJ14" i="70"/>
  <c r="BP14" i="72"/>
  <c r="BM13" i="70"/>
  <c r="BR13" i="72"/>
  <c r="BC13" i="69"/>
  <c r="BV13" i="70" s="1"/>
  <c r="BZ13" i="72"/>
  <c r="BJ13" i="70"/>
  <c r="BP13" i="72"/>
  <c r="BS13" i="70"/>
  <c r="BV13" i="72"/>
  <c r="BE13" i="69"/>
  <c r="BY13" i="70" s="1"/>
  <c r="CD13" i="72"/>
  <c r="BS12" i="70"/>
  <c r="BV12" i="72"/>
  <c r="BJ12" i="70"/>
  <c r="BP12" i="72"/>
  <c r="BM12" i="70"/>
  <c r="BR12" i="72"/>
  <c r="BC12" i="69"/>
  <c r="BV12" i="70" s="1"/>
  <c r="BZ12" i="72"/>
  <c r="BE12" i="69"/>
  <c r="BY12" i="70" s="1"/>
  <c r="CD12" i="72"/>
  <c r="BJ11" i="70"/>
  <c r="BP11" i="72"/>
  <c r="BM11" i="70"/>
  <c r="BR11" i="72"/>
  <c r="BC11" i="69"/>
  <c r="BV11" i="70" s="1"/>
  <c r="BZ11" i="72"/>
  <c r="BS11" i="70"/>
  <c r="BV11" i="72"/>
  <c r="BE11" i="69"/>
  <c r="BY11" i="70" s="1"/>
  <c r="CD11" i="72"/>
  <c r="BS10" i="70"/>
  <c r="BV10" i="72"/>
  <c r="BE10" i="69"/>
  <c r="BY10" i="70" s="1"/>
  <c r="CD10" i="72"/>
  <c r="BJ10" i="70"/>
  <c r="BP10" i="72"/>
  <c r="BM10" i="70"/>
  <c r="BR10" i="72"/>
  <c r="BC10" i="69"/>
  <c r="BV10" i="70" s="1"/>
  <c r="BZ10" i="72"/>
  <c r="BS9" i="70"/>
  <c r="BV9" i="72"/>
  <c r="BJ9" i="70"/>
  <c r="BP9" i="72"/>
  <c r="BE9" i="69"/>
  <c r="BY9" i="70" s="1"/>
  <c r="CD9" i="72"/>
  <c r="BM9" i="70"/>
  <c r="BR9" i="72"/>
  <c r="BC9" i="69"/>
  <c r="BV9" i="70" s="1"/>
  <c r="BZ9" i="72"/>
  <c r="BM8" i="70"/>
  <c r="BR8" i="72"/>
  <c r="BC8" i="69"/>
  <c r="BV8" i="70" s="1"/>
  <c r="BZ8" i="72"/>
  <c r="BS8" i="70"/>
  <c r="BV8" i="72"/>
  <c r="BE8" i="69"/>
  <c r="BY8" i="70" s="1"/>
  <c r="CD8" i="72"/>
  <c r="BJ8" i="70"/>
  <c r="BP8" i="72"/>
  <c r="BM7" i="70"/>
  <c r="BR7" i="72"/>
  <c r="BJ7" i="70"/>
  <c r="BP7" i="72"/>
  <c r="BS7" i="70"/>
  <c r="BV7" i="72"/>
  <c r="BC7" i="69"/>
  <c r="BV7" i="70" s="1"/>
  <c r="BZ7" i="72"/>
  <c r="BE7" i="69"/>
  <c r="BY7" i="70" s="1"/>
  <c r="CD7" i="72"/>
  <c r="BJ6" i="70"/>
  <c r="BP6" i="72"/>
  <c r="BM6" i="70"/>
  <c r="BR6" i="72"/>
  <c r="BC6" i="69"/>
  <c r="BV6" i="70" s="1"/>
  <c r="BZ6" i="72"/>
  <c r="BS6" i="70"/>
  <c r="BV6" i="72"/>
  <c r="BE6" i="69"/>
  <c r="BY6" i="70" s="1"/>
  <c r="CD6" i="72"/>
  <c r="BM5" i="70"/>
  <c r="BR5" i="72"/>
  <c r="BC5" i="69"/>
  <c r="BV5" i="70" s="1"/>
  <c r="BZ5" i="72"/>
  <c r="BS5" i="70"/>
  <c r="BV5" i="72"/>
  <c r="BE5" i="69"/>
  <c r="BY5" i="70" s="1"/>
  <c r="CD5" i="72"/>
  <c r="BJ5" i="70"/>
  <c r="BP5" i="72"/>
  <c r="BJ4" i="70"/>
  <c r="BP4" i="72"/>
  <c r="BS4" i="70"/>
  <c r="BV4" i="72"/>
  <c r="BM4" i="70"/>
  <c r="BR4" i="72"/>
  <c r="CQ6"/>
  <c r="CQ9"/>
  <c r="CQ12"/>
  <c r="CQ4"/>
  <c r="CQ7"/>
  <c r="CQ10"/>
  <c r="CQ13"/>
  <c r="CQ5"/>
  <c r="CQ8"/>
  <c r="CQ11"/>
  <c r="CQ14"/>
  <c r="CM7"/>
  <c r="CM10"/>
  <c r="CM13"/>
  <c r="CM5"/>
  <c r="CM8"/>
  <c r="CM11"/>
  <c r="CM14"/>
  <c r="CM6"/>
  <c r="CM9"/>
  <c r="CM12"/>
  <c r="CM4"/>
  <c r="BE4" i="69"/>
  <c r="BY4" i="70" s="1"/>
  <c r="CD4" i="72"/>
  <c r="BC4" i="69"/>
  <c r="BV4" i="70" s="1"/>
  <c r="BZ4" i="72"/>
  <c r="W4" i="70"/>
  <c r="AD4" i="72"/>
  <c r="AG4" i="69"/>
  <c r="AV4" i="72"/>
  <c r="AX4" i="70"/>
  <c r="BD4" i="72"/>
  <c r="AR4"/>
  <c r="AU4" i="70"/>
  <c r="AZ4" i="72"/>
  <c r="AC4" i="70"/>
  <c r="AJ4" i="72"/>
  <c r="Z4" i="70"/>
  <c r="AF4" i="72"/>
  <c r="AI4" i="70"/>
  <c r="AP4" i="72"/>
  <c r="AX4"/>
  <c r="BA4" i="70"/>
  <c r="BF4" i="72"/>
  <c r="BG4" i="70"/>
  <c r="BL4" i="72"/>
  <c r="O4" i="69"/>
  <c r="N4" i="70" s="1"/>
  <c r="T4" i="72"/>
  <c r="CE13" l="1"/>
  <c r="CE10"/>
  <c r="CE6"/>
  <c r="CE11"/>
  <c r="CE4"/>
  <c r="CE12"/>
  <c r="CE7"/>
  <c r="CE8"/>
  <c r="CE9"/>
  <c r="CE14"/>
  <c r="CE5"/>
  <c r="CA4"/>
  <c r="CA6"/>
  <c r="CA11"/>
  <c r="CA10"/>
  <c r="CA12"/>
  <c r="CA9"/>
  <c r="CA14"/>
  <c r="CA7"/>
  <c r="CA13"/>
  <c r="CA8"/>
  <c r="CA5"/>
  <c r="H12" i="69"/>
  <c r="H13"/>
  <c r="L14" i="72"/>
  <c r="J14"/>
  <c r="F13" i="69"/>
  <c r="F12"/>
  <c r="H11"/>
  <c r="F11"/>
  <c r="H10"/>
  <c r="F10"/>
  <c r="H9"/>
  <c r="F9"/>
  <c r="H8"/>
  <c r="F8"/>
  <c r="H7"/>
  <c r="F7"/>
  <c r="H6"/>
  <c r="F6"/>
  <c r="H5"/>
  <c r="F5"/>
  <c r="H4"/>
  <c r="F4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B4" i="70" s="1"/>
  <c r="L7" i="72" l="1"/>
  <c r="I7" i="69"/>
  <c r="J7" i="72"/>
  <c r="G7" i="69"/>
  <c r="L10" i="72"/>
  <c r="I10" i="69"/>
  <c r="J10" i="72"/>
  <c r="G10" i="69"/>
  <c r="J8" i="72"/>
  <c r="G8" i="69"/>
  <c r="L8" i="72"/>
  <c r="I8" i="69"/>
  <c r="L9" i="72"/>
  <c r="I9" i="69"/>
  <c r="J9" i="72"/>
  <c r="G9" i="69"/>
  <c r="L5" i="72"/>
  <c r="I5" i="69"/>
  <c r="J5" i="72"/>
  <c r="G5" i="69"/>
  <c r="L4" i="72"/>
  <c r="I4" i="69"/>
  <c r="J4" i="72"/>
  <c r="G4" i="69"/>
  <c r="J6" i="72"/>
  <c r="G6" i="69"/>
  <c r="L6" i="72"/>
  <c r="I6" i="69"/>
  <c r="L11" i="72"/>
  <c r="I11" i="69"/>
  <c r="J11" i="72"/>
  <c r="G11" i="69"/>
  <c r="J13" i="72"/>
  <c r="G13" i="69"/>
  <c r="L13" i="72"/>
  <c r="I13" i="69"/>
  <c r="L12" i="72"/>
  <c r="I12" i="69"/>
  <c r="J12" i="72"/>
  <c r="G12" i="69"/>
  <c r="M14" i="72"/>
  <c r="F4"/>
  <c r="BJ13" i="61"/>
  <c r="BH13"/>
  <c r="BI13" s="1"/>
  <c r="BF13"/>
  <c r="BG13" s="1"/>
  <c r="CF13" i="70" s="1"/>
  <c r="BD13" i="61"/>
  <c r="BB13"/>
  <c r="BC13" s="1"/>
  <c r="BZ13" i="70" s="1"/>
  <c r="AZ13" i="61"/>
  <c r="BA13" s="1"/>
  <c r="BW13" i="70" s="1"/>
  <c r="BX13" s="1"/>
  <c r="AX13" i="61"/>
  <c r="AY13" s="1"/>
  <c r="AV13"/>
  <c r="AW13" s="1"/>
  <c r="AT13"/>
  <c r="AU13" s="1"/>
  <c r="AR13"/>
  <c r="AS13" s="1"/>
  <c r="AP13"/>
  <c r="AQ13" s="1"/>
  <c r="AN13"/>
  <c r="AO13" s="1"/>
  <c r="AL13"/>
  <c r="AM13" s="1"/>
  <c r="AJ13"/>
  <c r="AK13" s="1"/>
  <c r="AH13"/>
  <c r="AI13" s="1"/>
  <c r="AD13"/>
  <c r="AE13" s="1"/>
  <c r="Z13"/>
  <c r="AA13" s="1"/>
  <c r="V13"/>
  <c r="W13" s="1"/>
  <c r="T13"/>
  <c r="U13" s="1"/>
  <c r="R13"/>
  <c r="S13" s="1"/>
  <c r="P13"/>
  <c r="Q13" s="1"/>
  <c r="N13"/>
  <c r="O13" s="1"/>
  <c r="L13"/>
  <c r="J13"/>
  <c r="K13" s="1"/>
  <c r="H13"/>
  <c r="I13" s="1"/>
  <c r="F13"/>
  <c r="G13" s="1"/>
  <c r="D13"/>
  <c r="E13" s="1"/>
  <c r="BJ12"/>
  <c r="BH12"/>
  <c r="BI12" s="1"/>
  <c r="BF12"/>
  <c r="BG12" s="1"/>
  <c r="CF12" i="70" s="1"/>
  <c r="BD12" i="61"/>
  <c r="BB12"/>
  <c r="BC12" s="1"/>
  <c r="BZ12" i="70" s="1"/>
  <c r="AZ12" i="61"/>
  <c r="BA12" s="1"/>
  <c r="BW12" i="70" s="1"/>
  <c r="BX12" s="1"/>
  <c r="AX12" i="61"/>
  <c r="AY12" s="1"/>
  <c r="AV12"/>
  <c r="AW12" s="1"/>
  <c r="AT12"/>
  <c r="AU12" s="1"/>
  <c r="AR12"/>
  <c r="AS12" s="1"/>
  <c r="AP12"/>
  <c r="AQ12" s="1"/>
  <c r="AN12"/>
  <c r="AO12" s="1"/>
  <c r="AL12"/>
  <c r="AM12" s="1"/>
  <c r="AJ12"/>
  <c r="AK12" s="1"/>
  <c r="AD12"/>
  <c r="AE12" s="1"/>
  <c r="Z12"/>
  <c r="AA12" s="1"/>
  <c r="V12"/>
  <c r="W12" s="1"/>
  <c r="T12"/>
  <c r="U12" s="1"/>
  <c r="R12"/>
  <c r="S12" s="1"/>
  <c r="P12"/>
  <c r="Q12" s="1"/>
  <c r="N12"/>
  <c r="O12" s="1"/>
  <c r="L12"/>
  <c r="J12"/>
  <c r="K12" s="1"/>
  <c r="H12"/>
  <c r="I12" s="1"/>
  <c r="F12"/>
  <c r="G12" s="1"/>
  <c r="D12"/>
  <c r="E12" s="1"/>
  <c r="BJ9"/>
  <c r="BH9"/>
  <c r="BI9" s="1"/>
  <c r="BF9"/>
  <c r="BG9" s="1"/>
  <c r="CF9" i="70" s="1"/>
  <c r="BD9" i="61"/>
  <c r="BB9"/>
  <c r="BC9" s="1"/>
  <c r="BZ9" i="70" s="1"/>
  <c r="AZ9" i="61"/>
  <c r="BA9" s="1"/>
  <c r="BW9" i="70" s="1"/>
  <c r="BX9" s="1"/>
  <c r="AX9" i="61"/>
  <c r="AY9" s="1"/>
  <c r="AV9"/>
  <c r="AW9" s="1"/>
  <c r="AT9"/>
  <c r="AU9" s="1"/>
  <c r="AR9"/>
  <c r="AS9" s="1"/>
  <c r="AP9"/>
  <c r="AQ9" s="1"/>
  <c r="AN9"/>
  <c r="AO9" s="1"/>
  <c r="AL9"/>
  <c r="AM9" s="1"/>
  <c r="AJ9"/>
  <c r="AK9" s="1"/>
  <c r="AH9"/>
  <c r="AI9" s="1"/>
  <c r="AD9"/>
  <c r="AE9" s="1"/>
  <c r="Z9"/>
  <c r="AA9" s="1"/>
  <c r="V9"/>
  <c r="W9" s="1"/>
  <c r="T9"/>
  <c r="U9" s="1"/>
  <c r="R9"/>
  <c r="S9" s="1"/>
  <c r="P9"/>
  <c r="N9"/>
  <c r="L9"/>
  <c r="J9"/>
  <c r="K9" s="1"/>
  <c r="H9"/>
  <c r="I9" s="1"/>
  <c r="F9"/>
  <c r="G9" s="1"/>
  <c r="D9"/>
  <c r="E9" s="1"/>
  <c r="BJ6"/>
  <c r="BH6"/>
  <c r="BI6" s="1"/>
  <c r="BF6"/>
  <c r="BG6" s="1"/>
  <c r="CF6" i="70" s="1"/>
  <c r="BD6" i="61"/>
  <c r="BB6"/>
  <c r="BC6" s="1"/>
  <c r="BZ6" i="70" s="1"/>
  <c r="AZ6" i="61"/>
  <c r="BA6" s="1"/>
  <c r="BW6" i="70" s="1"/>
  <c r="BX6" s="1"/>
  <c r="AX6" i="61"/>
  <c r="AY6" s="1"/>
  <c r="AV6"/>
  <c r="AW6" s="1"/>
  <c r="AT6"/>
  <c r="AU6" s="1"/>
  <c r="AR6"/>
  <c r="AS6" s="1"/>
  <c r="AP6"/>
  <c r="AQ6" s="1"/>
  <c r="AN6"/>
  <c r="AO6" s="1"/>
  <c r="AL6"/>
  <c r="AM6" s="1"/>
  <c r="AJ6"/>
  <c r="AK6" s="1"/>
  <c r="AH6"/>
  <c r="AI6" s="1"/>
  <c r="AD6"/>
  <c r="AE6" s="1"/>
  <c r="Z6"/>
  <c r="AA6" s="1"/>
  <c r="V6"/>
  <c r="W6" s="1"/>
  <c r="T6"/>
  <c r="U6" s="1"/>
  <c r="R6"/>
  <c r="S6" s="1"/>
  <c r="P6"/>
  <c r="N6"/>
  <c r="L6"/>
  <c r="J6"/>
  <c r="K6" s="1"/>
  <c r="H6"/>
  <c r="I6" s="1"/>
  <c r="F6"/>
  <c r="G6" s="1"/>
  <c r="D6"/>
  <c r="E6" s="1"/>
  <c r="BJ11"/>
  <c r="BH11"/>
  <c r="BI11" s="1"/>
  <c r="BF11"/>
  <c r="BG11" s="1"/>
  <c r="CF11" i="70" s="1"/>
  <c r="BD11" i="61"/>
  <c r="BB11"/>
  <c r="BC11" s="1"/>
  <c r="BZ11" i="70" s="1"/>
  <c r="AZ11" i="61"/>
  <c r="BA11" s="1"/>
  <c r="BW11" i="70" s="1"/>
  <c r="BX11" s="1"/>
  <c r="AX11" i="61"/>
  <c r="AY11" s="1"/>
  <c r="AV11"/>
  <c r="AW11" s="1"/>
  <c r="AT11"/>
  <c r="AU11" s="1"/>
  <c r="AR11"/>
  <c r="AS11" s="1"/>
  <c r="AP11"/>
  <c r="AQ11" s="1"/>
  <c r="AN11"/>
  <c r="AO11" s="1"/>
  <c r="AL11"/>
  <c r="AM11" s="1"/>
  <c r="AJ11"/>
  <c r="AK11" s="1"/>
  <c r="AH11"/>
  <c r="AI11" s="1"/>
  <c r="AD11"/>
  <c r="AE11" s="1"/>
  <c r="Z11"/>
  <c r="AA11" s="1"/>
  <c r="V11"/>
  <c r="W11" s="1"/>
  <c r="T11"/>
  <c r="U11" s="1"/>
  <c r="R11"/>
  <c r="S11" s="1"/>
  <c r="P11"/>
  <c r="Q11" s="1"/>
  <c r="N11"/>
  <c r="O11" s="1"/>
  <c r="L11"/>
  <c r="J11"/>
  <c r="K11" s="1"/>
  <c r="H11"/>
  <c r="I11" s="1"/>
  <c r="F11"/>
  <c r="G11" s="1"/>
  <c r="D11"/>
  <c r="E11" s="1"/>
  <c r="BJ8"/>
  <c r="BH8"/>
  <c r="BI8" s="1"/>
  <c r="BF8"/>
  <c r="BG8" s="1"/>
  <c r="CF8" i="70" s="1"/>
  <c r="BD8" i="61"/>
  <c r="BB8"/>
  <c r="BC8" s="1"/>
  <c r="BZ8" i="70" s="1"/>
  <c r="AZ8" i="61"/>
  <c r="BA8" s="1"/>
  <c r="BW8" i="70" s="1"/>
  <c r="BX8" s="1"/>
  <c r="AX8" i="61"/>
  <c r="AY8" s="1"/>
  <c r="AV8"/>
  <c r="AW8" s="1"/>
  <c r="AT8"/>
  <c r="AU8" s="1"/>
  <c r="AR8"/>
  <c r="AS8" s="1"/>
  <c r="AP8"/>
  <c r="AQ8" s="1"/>
  <c r="AN8"/>
  <c r="AO8" s="1"/>
  <c r="AL8"/>
  <c r="AM8" s="1"/>
  <c r="AJ8"/>
  <c r="AK8" s="1"/>
  <c r="AH8"/>
  <c r="AI8" s="1"/>
  <c r="AD8"/>
  <c r="AE8" s="1"/>
  <c r="Z8"/>
  <c r="AA8" s="1"/>
  <c r="V8"/>
  <c r="W8" s="1"/>
  <c r="T8"/>
  <c r="U8" s="1"/>
  <c r="R8"/>
  <c r="S8" s="1"/>
  <c r="P8"/>
  <c r="N8"/>
  <c r="L8"/>
  <c r="J8"/>
  <c r="K8" s="1"/>
  <c r="H8"/>
  <c r="I8" s="1"/>
  <c r="F8"/>
  <c r="G8" s="1"/>
  <c r="D8"/>
  <c r="E8" s="1"/>
  <c r="BJ14"/>
  <c r="BH14"/>
  <c r="BI14" s="1"/>
  <c r="BF14"/>
  <c r="BG14" s="1"/>
  <c r="CF14" i="70" s="1"/>
  <c r="BD14" i="61"/>
  <c r="BB14"/>
  <c r="BC14" s="1"/>
  <c r="BZ14" i="70" s="1"/>
  <c r="AZ14" i="61"/>
  <c r="BA14" s="1"/>
  <c r="BW14" i="70" s="1"/>
  <c r="BX14" s="1"/>
  <c r="AX14" i="61"/>
  <c r="AY14" s="1"/>
  <c r="AV14"/>
  <c r="AW14" s="1"/>
  <c r="AT14"/>
  <c r="AU14" s="1"/>
  <c r="AR14"/>
  <c r="AS14" s="1"/>
  <c r="AP14"/>
  <c r="AQ14" s="1"/>
  <c r="AN14"/>
  <c r="AO14" s="1"/>
  <c r="AL14"/>
  <c r="AM14" s="1"/>
  <c r="AJ14"/>
  <c r="AK14" s="1"/>
  <c r="AH14"/>
  <c r="AI14" s="1"/>
  <c r="AD14"/>
  <c r="AE14" s="1"/>
  <c r="Z14"/>
  <c r="AA14" s="1"/>
  <c r="V14"/>
  <c r="W14" s="1"/>
  <c r="T14"/>
  <c r="U14" s="1"/>
  <c r="R14"/>
  <c r="S14" s="1"/>
  <c r="P14"/>
  <c r="Q14" s="1"/>
  <c r="N14"/>
  <c r="O14" s="1"/>
  <c r="L14"/>
  <c r="J14"/>
  <c r="K14" s="1"/>
  <c r="H14"/>
  <c r="I14" s="1"/>
  <c r="F14"/>
  <c r="G14" s="1"/>
  <c r="D14"/>
  <c r="E14" s="1"/>
  <c r="BJ7"/>
  <c r="BH7"/>
  <c r="BI7" s="1"/>
  <c r="BF7"/>
  <c r="BG7" s="1"/>
  <c r="CF7" i="70" s="1"/>
  <c r="BD7" i="61"/>
  <c r="BB7"/>
  <c r="BC7" s="1"/>
  <c r="BZ7" i="70" s="1"/>
  <c r="AZ7" i="61"/>
  <c r="BA7" s="1"/>
  <c r="BW7" i="70" s="1"/>
  <c r="BX7" s="1"/>
  <c r="AX7" i="61"/>
  <c r="AY7" s="1"/>
  <c r="AV7"/>
  <c r="AW7" s="1"/>
  <c r="AT7"/>
  <c r="AU7" s="1"/>
  <c r="AR7"/>
  <c r="AS7" s="1"/>
  <c r="AP7"/>
  <c r="AQ7" s="1"/>
  <c r="AN7"/>
  <c r="AO7" s="1"/>
  <c r="AL7"/>
  <c r="AM7" s="1"/>
  <c r="AJ7"/>
  <c r="AK7" s="1"/>
  <c r="AH7"/>
  <c r="AI7" s="1"/>
  <c r="AD7"/>
  <c r="AE7" s="1"/>
  <c r="Z7"/>
  <c r="AA7" s="1"/>
  <c r="V7"/>
  <c r="W7" s="1"/>
  <c r="T7"/>
  <c r="U7" s="1"/>
  <c r="R7"/>
  <c r="S7" s="1"/>
  <c r="P7"/>
  <c r="N7"/>
  <c r="L7"/>
  <c r="J7"/>
  <c r="K7" s="1"/>
  <c r="H7"/>
  <c r="I7" s="1"/>
  <c r="F7"/>
  <c r="G7" s="1"/>
  <c r="D7"/>
  <c r="E7" s="1"/>
  <c r="BJ5"/>
  <c r="BH5"/>
  <c r="BI5" s="1"/>
  <c r="BF5"/>
  <c r="BG5" s="1"/>
  <c r="CF5" i="70" s="1"/>
  <c r="BD5" i="61"/>
  <c r="BB5"/>
  <c r="BC5" s="1"/>
  <c r="BZ5" i="70" s="1"/>
  <c r="AZ5" i="61"/>
  <c r="BA5" s="1"/>
  <c r="BW5" i="70" s="1"/>
  <c r="BX5" s="1"/>
  <c r="AX5" i="61"/>
  <c r="AY5" s="1"/>
  <c r="AV5"/>
  <c r="AW5" s="1"/>
  <c r="AT5"/>
  <c r="AU5" s="1"/>
  <c r="AR5"/>
  <c r="AS5" s="1"/>
  <c r="AP5"/>
  <c r="AQ5" s="1"/>
  <c r="AN5"/>
  <c r="AO5" s="1"/>
  <c r="AL5"/>
  <c r="AM5" s="1"/>
  <c r="AJ5"/>
  <c r="AK5" s="1"/>
  <c r="AH5"/>
  <c r="AI5" s="1"/>
  <c r="AD5"/>
  <c r="AE5" s="1"/>
  <c r="Z5"/>
  <c r="AA5" s="1"/>
  <c r="V5"/>
  <c r="W5" s="1"/>
  <c r="T5"/>
  <c r="U5" s="1"/>
  <c r="R5"/>
  <c r="S5" s="1"/>
  <c r="P5"/>
  <c r="N5"/>
  <c r="L5"/>
  <c r="J5"/>
  <c r="K5" s="1"/>
  <c r="H5"/>
  <c r="I5" s="1"/>
  <c r="F5"/>
  <c r="G5" s="1"/>
  <c r="D5"/>
  <c r="E5" s="1"/>
  <c r="BJ10"/>
  <c r="BH10"/>
  <c r="BI10" s="1"/>
  <c r="BF10"/>
  <c r="BG10" s="1"/>
  <c r="CF10" i="70" s="1"/>
  <c r="BD10" i="61"/>
  <c r="BB10"/>
  <c r="BC10" s="1"/>
  <c r="BZ10" i="70" s="1"/>
  <c r="AZ10" i="61"/>
  <c r="BA10" s="1"/>
  <c r="BW10" i="70" s="1"/>
  <c r="BX10" s="1"/>
  <c r="AX10" i="61"/>
  <c r="AY10" s="1"/>
  <c r="AV10"/>
  <c r="AW10" s="1"/>
  <c r="AT10"/>
  <c r="AU10" s="1"/>
  <c r="AR10"/>
  <c r="AS10" s="1"/>
  <c r="AP10"/>
  <c r="AQ10" s="1"/>
  <c r="AN10"/>
  <c r="AO10" s="1"/>
  <c r="AL10"/>
  <c r="AM10" s="1"/>
  <c r="AJ10"/>
  <c r="AK10" s="1"/>
  <c r="AH10"/>
  <c r="AI10" s="1"/>
  <c r="AD10"/>
  <c r="AE10" s="1"/>
  <c r="Z10"/>
  <c r="AA10" s="1"/>
  <c r="V10"/>
  <c r="W10" s="1"/>
  <c r="T10"/>
  <c r="U10" s="1"/>
  <c r="R10"/>
  <c r="S10" s="1"/>
  <c r="P10"/>
  <c r="Q10" s="1"/>
  <c r="N10"/>
  <c r="O10" s="1"/>
  <c r="L10"/>
  <c r="J10"/>
  <c r="K10" s="1"/>
  <c r="H10"/>
  <c r="I10" s="1"/>
  <c r="F10"/>
  <c r="G10" s="1"/>
  <c r="D10"/>
  <c r="E10" s="1"/>
  <c r="AL4"/>
  <c r="H4"/>
  <c r="I4" s="1"/>
  <c r="AM4" l="1"/>
  <c r="BB4" i="70" s="1"/>
  <c r="Q7" i="61"/>
  <c r="U7" i="70" s="1"/>
  <c r="BE7"/>
  <c r="O7" i="61"/>
  <c r="R7" i="70" s="1"/>
  <c r="AV7"/>
  <c r="BK7" i="61"/>
  <c r="CL7" i="70" s="1"/>
  <c r="BK10" i="61"/>
  <c r="CL10" i="70" s="1"/>
  <c r="AV10"/>
  <c r="BE10"/>
  <c r="Q9" i="61"/>
  <c r="U9" i="70" s="1"/>
  <c r="BE9"/>
  <c r="O9" i="61"/>
  <c r="R9" i="70" s="1"/>
  <c r="AV9"/>
  <c r="BK9" i="61"/>
  <c r="CL9" i="70" s="1"/>
  <c r="Q8" i="61"/>
  <c r="U8" i="70" s="1"/>
  <c r="BE8"/>
  <c r="O8" i="61"/>
  <c r="R8" i="70" s="1"/>
  <c r="AV8"/>
  <c r="BK8" i="61"/>
  <c r="CL8" i="70" s="1"/>
  <c r="Q5" i="61"/>
  <c r="U5" i="70" s="1"/>
  <c r="BE5"/>
  <c r="O5" i="61"/>
  <c r="R5" i="70" s="1"/>
  <c r="AV5"/>
  <c r="BK5" i="61"/>
  <c r="CL5" i="70" s="1"/>
  <c r="O6" i="61"/>
  <c r="R6" i="70" s="1"/>
  <c r="AV6"/>
  <c r="BK6" i="61"/>
  <c r="CL6" i="70" s="1"/>
  <c r="Q6" i="61"/>
  <c r="U6" i="70" s="1"/>
  <c r="BE6"/>
  <c r="BE11"/>
  <c r="AV11"/>
  <c r="BK11" i="61"/>
  <c r="CL11" i="70" s="1"/>
  <c r="AV13"/>
  <c r="BK13" i="61"/>
  <c r="CL13" i="70" s="1"/>
  <c r="BE13"/>
  <c r="AV14"/>
  <c r="BK14" i="61"/>
  <c r="CL14" i="70" s="1"/>
  <c r="BE14"/>
  <c r="BE12"/>
  <c r="AH12" i="61"/>
  <c r="BK12"/>
  <c r="CL12" i="70" s="1"/>
  <c r="AI12" i="61" l="1"/>
  <c r="AV12" i="70" s="1"/>
  <c r="BD4" l="1"/>
  <c r="EY18" i="93" l="1"/>
  <c r="FD15"/>
  <c r="FC15"/>
  <c r="EY15"/>
  <c r="EX15"/>
  <c r="FE14"/>
  <c r="EZ14"/>
  <c r="FA14" s="1"/>
  <c r="DV14"/>
  <c r="BZ14"/>
  <c r="BS14"/>
  <c r="BM14"/>
  <c r="BG14"/>
  <c r="AO14"/>
  <c r="FE13"/>
  <c r="EZ13"/>
  <c r="FA13" s="1"/>
  <c r="DV13"/>
  <c r="BZ13"/>
  <c r="BS13"/>
  <c r="BM13"/>
  <c r="BG13"/>
  <c r="AO13"/>
  <c r="FE12"/>
  <c r="EZ12"/>
  <c r="FA12" s="1"/>
  <c r="DV12"/>
  <c r="BZ12"/>
  <c r="BS12"/>
  <c r="BM12"/>
  <c r="BG12"/>
  <c r="AO12"/>
  <c r="FE11"/>
  <c r="EZ11"/>
  <c r="FA11" s="1"/>
  <c r="DV11"/>
  <c r="BZ11"/>
  <c r="BS11"/>
  <c r="BM11"/>
  <c r="BG11"/>
  <c r="AO11"/>
  <c r="FE10"/>
  <c r="EZ10"/>
  <c r="FA10" s="1"/>
  <c r="DV10"/>
  <c r="BZ10"/>
  <c r="BS10"/>
  <c r="BM10"/>
  <c r="BG10"/>
  <c r="AO10"/>
  <c r="FE9"/>
  <c r="EZ9"/>
  <c r="FA9" s="1"/>
  <c r="DV9"/>
  <c r="BZ9"/>
  <c r="BS9"/>
  <c r="BM9"/>
  <c r="BG9"/>
  <c r="AO9"/>
  <c r="FE8"/>
  <c r="EZ8"/>
  <c r="FA8" s="1"/>
  <c r="DV8"/>
  <c r="BZ8"/>
  <c r="BS8"/>
  <c r="BM8"/>
  <c r="BG8"/>
  <c r="AO8"/>
  <c r="FE7"/>
  <c r="EZ7"/>
  <c r="FA7" s="1"/>
  <c r="DV7"/>
  <c r="BZ7"/>
  <c r="BS7"/>
  <c r="BM7"/>
  <c r="BG7"/>
  <c r="AO7"/>
  <c r="FE6"/>
  <c r="EZ6"/>
  <c r="FA6" s="1"/>
  <c r="DV6"/>
  <c r="BZ6"/>
  <c r="BS6"/>
  <c r="BM6"/>
  <c r="BG6"/>
  <c r="AO6"/>
  <c r="FE5"/>
  <c r="EZ5"/>
  <c r="FA5" s="1"/>
  <c r="DV5"/>
  <c r="BZ5"/>
  <c r="BS5"/>
  <c r="BM5"/>
  <c r="BG5"/>
  <c r="AO5"/>
  <c r="FE4"/>
  <c r="EZ4"/>
  <c r="FA4" s="1"/>
  <c r="ES4"/>
  <c r="EP4"/>
  <c r="EO4"/>
  <c r="EM4"/>
  <c r="EL4"/>
  <c r="EJ4"/>
  <c r="EI4"/>
  <c r="DV4"/>
  <c r="BZ4"/>
  <c r="BS4"/>
  <c r="BP4"/>
  <c r="BN4"/>
  <c r="BM4"/>
  <c r="BJ4"/>
  <c r="BH4"/>
  <c r="BG4"/>
  <c r="BD4"/>
  <c r="AX4"/>
  <c r="AR4"/>
  <c r="T14" i="70"/>
  <c r="T13"/>
  <c r="T12"/>
  <c r="T11"/>
  <c r="T10"/>
  <c r="T9"/>
  <c r="T8"/>
  <c r="T7"/>
  <c r="T6"/>
  <c r="T5"/>
  <c r="T4"/>
  <c r="M14" i="69"/>
  <c r="K14" i="70" s="1"/>
  <c r="M13" i="69"/>
  <c r="K13" i="70" s="1"/>
  <c r="M12" i="69"/>
  <c r="K12" i="70" s="1"/>
  <c r="M11" i="69"/>
  <c r="K11" i="70" s="1"/>
  <c r="M10" i="69"/>
  <c r="K10" i="70" s="1"/>
  <c r="M9" i="69"/>
  <c r="K9" i="70" s="1"/>
  <c r="M8" i="69"/>
  <c r="K8" i="70" s="1"/>
  <c r="M7" i="69"/>
  <c r="K7" i="70" s="1"/>
  <c r="M6" i="69"/>
  <c r="K6" i="70" s="1"/>
  <c r="K5"/>
  <c r="K4"/>
  <c r="BI4" i="93" l="1"/>
  <c r="EQ4"/>
  <c r="EN4"/>
  <c r="EK4"/>
  <c r="Q4"/>
  <c r="S4" s="1"/>
  <c r="Q5"/>
  <c r="S5" s="1"/>
  <c r="Q6"/>
  <c r="S6" s="1"/>
  <c r="Q7"/>
  <c r="S7" s="1"/>
  <c r="Q8"/>
  <c r="S8" s="1"/>
  <c r="Q9"/>
  <c r="S9" s="1"/>
  <c r="Q10"/>
  <c r="S10" s="1"/>
  <c r="Q11"/>
  <c r="S11" s="1"/>
  <c r="Q12"/>
  <c r="S12" s="1"/>
  <c r="Q13"/>
  <c r="S13" s="1"/>
  <c r="Q14"/>
  <c r="S14" s="1"/>
  <c r="W4"/>
  <c r="Y4" s="1"/>
  <c r="W5"/>
  <c r="Y5" s="1"/>
  <c r="W6"/>
  <c r="Y6" s="1"/>
  <c r="W7"/>
  <c r="Y7" s="1"/>
  <c r="W8"/>
  <c r="Y8" s="1"/>
  <c r="W9"/>
  <c r="Y9" s="1"/>
  <c r="W10"/>
  <c r="Y10" s="1"/>
  <c r="W11"/>
  <c r="Y11" s="1"/>
  <c r="W12"/>
  <c r="Y12" s="1"/>
  <c r="W13"/>
  <c r="Y13" s="1"/>
  <c r="W14"/>
  <c r="Y14" s="1"/>
  <c r="AC4"/>
  <c r="AE4" s="1"/>
  <c r="AC5"/>
  <c r="AE5" s="1"/>
  <c r="AC6"/>
  <c r="AE6" s="1"/>
  <c r="AC7"/>
  <c r="AE7" s="1"/>
  <c r="AC8"/>
  <c r="AE8" s="1"/>
  <c r="AC9"/>
  <c r="AE9" s="1"/>
  <c r="AC10"/>
  <c r="AE10" s="1"/>
  <c r="AC11"/>
  <c r="AE11" s="1"/>
  <c r="AC12"/>
  <c r="AE12" s="1"/>
  <c r="AC13"/>
  <c r="AE13" s="1"/>
  <c r="AC14"/>
  <c r="AE14" s="1"/>
  <c r="BO4"/>
  <c r="EZ15"/>
  <c r="FA15" s="1"/>
  <c r="FE15"/>
  <c r="FF11" s="1"/>
  <c r="FM11" s="1"/>
  <c r="FB14" l="1"/>
  <c r="FL14" s="1"/>
  <c r="FB13"/>
  <c r="FL13" s="1"/>
  <c r="FB12"/>
  <c r="FL12" s="1"/>
  <c r="FB10"/>
  <c r="FL10" s="1"/>
  <c r="FB9"/>
  <c r="FL9" s="1"/>
  <c r="FB7"/>
  <c r="FL7" s="1"/>
  <c r="FB4"/>
  <c r="FL4" s="1"/>
  <c r="FB5"/>
  <c r="FL5" s="1"/>
  <c r="FB6"/>
  <c r="FL6" s="1"/>
  <c r="FB8"/>
  <c r="FL8" s="1"/>
  <c r="FB11"/>
  <c r="FL11" s="1"/>
  <c r="FF6"/>
  <c r="FM6" s="1"/>
  <c r="FF14"/>
  <c r="FM14" s="1"/>
  <c r="FF9"/>
  <c r="FM9" s="1"/>
  <c r="FF13"/>
  <c r="FM13" s="1"/>
  <c r="FF5"/>
  <c r="FM5" s="1"/>
  <c r="FF10"/>
  <c r="FM10" s="1"/>
  <c r="FF8"/>
  <c r="FM8" s="1"/>
  <c r="FF12"/>
  <c r="FM12" s="1"/>
  <c r="FF7"/>
  <c r="FM7" s="1"/>
  <c r="FF4"/>
  <c r="FM4" s="1"/>
  <c r="ET18" i="92" l="1"/>
  <c r="EY15"/>
  <c r="EX15"/>
  <c r="ET15"/>
  <c r="ES15"/>
  <c r="EU15" s="1"/>
  <c r="EZ14"/>
  <c r="EU14"/>
  <c r="EV14" s="1"/>
  <c r="BZ14"/>
  <c r="BS14"/>
  <c r="BM14"/>
  <c r="BG14"/>
  <c r="AO14"/>
  <c r="AC14"/>
  <c r="W14"/>
  <c r="Q14"/>
  <c r="EZ13"/>
  <c r="EU13"/>
  <c r="EV13" s="1"/>
  <c r="BZ13"/>
  <c r="BS13"/>
  <c r="BM13"/>
  <c r="BG13"/>
  <c r="AO13"/>
  <c r="AC13"/>
  <c r="W13"/>
  <c r="Q13"/>
  <c r="EZ12"/>
  <c r="EU12"/>
  <c r="EV12" s="1"/>
  <c r="BZ12"/>
  <c r="BS12"/>
  <c r="BM12"/>
  <c r="BG12"/>
  <c r="AO12"/>
  <c r="AC12"/>
  <c r="W12"/>
  <c r="Q12"/>
  <c r="EZ11"/>
  <c r="EU11"/>
  <c r="EV11" s="1"/>
  <c r="BZ11"/>
  <c r="BS11"/>
  <c r="BM11"/>
  <c r="BG11"/>
  <c r="AO11"/>
  <c r="AC11"/>
  <c r="W11"/>
  <c r="Q11"/>
  <c r="EZ10"/>
  <c r="EU10"/>
  <c r="EV10" s="1"/>
  <c r="BZ10"/>
  <c r="BS10"/>
  <c r="BM10"/>
  <c r="BG10"/>
  <c r="AO10"/>
  <c r="AC10"/>
  <c r="W10"/>
  <c r="Q10"/>
  <c r="EZ9"/>
  <c r="EU9"/>
  <c r="EV9" s="1"/>
  <c r="BZ9"/>
  <c r="BS9"/>
  <c r="BM9"/>
  <c r="BG9"/>
  <c r="AO9"/>
  <c r="AC9"/>
  <c r="W9"/>
  <c r="Q9"/>
  <c r="EZ8"/>
  <c r="EU8"/>
  <c r="EV8" s="1"/>
  <c r="BZ8"/>
  <c r="BS8"/>
  <c r="BM8"/>
  <c r="BG8"/>
  <c r="AO8"/>
  <c r="AC8"/>
  <c r="W8"/>
  <c r="Q8"/>
  <c r="EZ7"/>
  <c r="EU7"/>
  <c r="EV7" s="1"/>
  <c r="BZ7"/>
  <c r="BS7"/>
  <c r="BM7"/>
  <c r="BG7"/>
  <c r="AO7"/>
  <c r="AC7"/>
  <c r="W7"/>
  <c r="Q7"/>
  <c r="EZ6"/>
  <c r="EU6"/>
  <c r="EV6" s="1"/>
  <c r="BZ6"/>
  <c r="BS6"/>
  <c r="BM6"/>
  <c r="BG6"/>
  <c r="AO6"/>
  <c r="AC6"/>
  <c r="W6"/>
  <c r="Q6"/>
  <c r="EZ5"/>
  <c r="EU5"/>
  <c r="EV5" s="1"/>
  <c r="BZ5"/>
  <c r="BS5"/>
  <c r="BM5"/>
  <c r="BG5"/>
  <c r="AO5"/>
  <c r="AC5"/>
  <c r="W5"/>
  <c r="Q5"/>
  <c r="EZ4"/>
  <c r="EU4"/>
  <c r="EV4" s="1"/>
  <c r="EN4"/>
  <c r="EK4"/>
  <c r="EJ4"/>
  <c r="EH4"/>
  <c r="EG4"/>
  <c r="EE4"/>
  <c r="ED4"/>
  <c r="BZ4"/>
  <c r="BS4"/>
  <c r="BP4"/>
  <c r="BN4"/>
  <c r="BM4"/>
  <c r="BJ4"/>
  <c r="BH4"/>
  <c r="BG4"/>
  <c r="BD4"/>
  <c r="AX4"/>
  <c r="AR4"/>
  <c r="AO4"/>
  <c r="AF4"/>
  <c r="AC4"/>
  <c r="W4"/>
  <c r="Q4"/>
  <c r="EZ15" l="1"/>
  <c r="BI4"/>
  <c r="BO4"/>
  <c r="EF4"/>
  <c r="EI4"/>
  <c r="FA6"/>
  <c r="FH6" s="1"/>
  <c r="FA11"/>
  <c r="FH11" s="1"/>
  <c r="EL4"/>
  <c r="FA8"/>
  <c r="FH8" s="1"/>
  <c r="FA9"/>
  <c r="FH9" s="1"/>
  <c r="FA10"/>
  <c r="FH10" s="1"/>
  <c r="FA13"/>
  <c r="FH13" s="1"/>
  <c r="FA12"/>
  <c r="FH12" s="1"/>
  <c r="FA14"/>
  <c r="FH14" s="1"/>
  <c r="EV15"/>
  <c r="EW8" s="1"/>
  <c r="FG8" s="1"/>
  <c r="FA4" l="1"/>
  <c r="FH4" s="1"/>
  <c r="FA5"/>
  <c r="FH5" s="1"/>
  <c r="FA7"/>
  <c r="FH7" s="1"/>
  <c r="EW12"/>
  <c r="FG12" s="1"/>
  <c r="EW10"/>
  <c r="FG10" s="1"/>
  <c r="EW7"/>
  <c r="FG7" s="1"/>
  <c r="EW4"/>
  <c r="FG4" s="1"/>
  <c r="EW11"/>
  <c r="FG11" s="1"/>
  <c r="EW6"/>
  <c r="FG6" s="1"/>
  <c r="EW14"/>
  <c r="FG14" s="1"/>
  <c r="EW13"/>
  <c r="FG13" s="1"/>
  <c r="EW9"/>
  <c r="FG9" s="1"/>
  <c r="EW5"/>
  <c r="FG5" s="1"/>
  <c r="X4" l="1"/>
  <c r="Y4" s="1"/>
  <c r="T4" l="1"/>
  <c r="T4" i="93"/>
  <c r="BD3" i="82"/>
  <c r="BK3" l="1"/>
  <c r="BG14"/>
  <c r="BI14" l="1"/>
  <c r="DZ13" i="93"/>
  <c r="DZ12"/>
  <c r="DZ9"/>
  <c r="DZ6"/>
  <c r="DZ11"/>
  <c r="DZ8"/>
  <c r="DZ14"/>
  <c r="DZ10"/>
  <c r="DZ7"/>
  <c r="DZ5"/>
  <c r="DZ4"/>
  <c r="DU8" i="92"/>
  <c r="DU13" l="1"/>
  <c r="DU6"/>
  <c r="DU10"/>
  <c r="DU5"/>
  <c r="DU9"/>
  <c r="DU14"/>
  <c r="DU7"/>
  <c r="DU12"/>
  <c r="DU11"/>
  <c r="DU4"/>
  <c r="AY6" i="70" l="1"/>
  <c r="AP6"/>
  <c r="AM6"/>
  <c r="AJ6"/>
  <c r="AA6"/>
  <c r="L6"/>
  <c r="M6" s="1"/>
  <c r="F6"/>
  <c r="BK6"/>
  <c r="CI6"/>
  <c r="BT6"/>
  <c r="AY9"/>
  <c r="AP9"/>
  <c r="AM9"/>
  <c r="AA9"/>
  <c r="L9"/>
  <c r="M9" s="1"/>
  <c r="C9"/>
  <c r="BQ9"/>
  <c r="BK9"/>
  <c r="CI9"/>
  <c r="U10"/>
  <c r="AY10"/>
  <c r="AP10"/>
  <c r="AM10"/>
  <c r="AA10"/>
  <c r="L10"/>
  <c r="M10" s="1"/>
  <c r="BK10"/>
  <c r="CI10"/>
  <c r="AY8"/>
  <c r="AP8"/>
  <c r="AM8"/>
  <c r="AA8"/>
  <c r="L8"/>
  <c r="M8" s="1"/>
  <c r="F8"/>
  <c r="BK8"/>
  <c r="CI8"/>
  <c r="M13" i="61"/>
  <c r="O13" i="70" s="1"/>
  <c r="U13"/>
  <c r="R13"/>
  <c r="BE13" i="61"/>
  <c r="CC13" i="70" s="1"/>
  <c r="AY13"/>
  <c r="AP13"/>
  <c r="AM13"/>
  <c r="AA13"/>
  <c r="L13"/>
  <c r="M13" s="1"/>
  <c r="BK13"/>
  <c r="CI13"/>
  <c r="BT13"/>
  <c r="AD14"/>
  <c r="U14"/>
  <c r="BE14" i="61"/>
  <c r="CC14" i="70" s="1"/>
  <c r="AY14"/>
  <c r="AP14"/>
  <c r="AM14"/>
  <c r="AJ14"/>
  <c r="AA14"/>
  <c r="X14"/>
  <c r="L14"/>
  <c r="M14" s="1"/>
  <c r="BK14"/>
  <c r="CI14"/>
  <c r="AY7"/>
  <c r="AP7"/>
  <c r="AM7"/>
  <c r="AA7"/>
  <c r="L7"/>
  <c r="M7" s="1"/>
  <c r="BN7"/>
  <c r="BO7" s="1"/>
  <c r="BK7"/>
  <c r="CI7"/>
  <c r="M11" i="61"/>
  <c r="O11" i="70" s="1"/>
  <c r="U11"/>
  <c r="AY11"/>
  <c r="AP11"/>
  <c r="AM11"/>
  <c r="AA11"/>
  <c r="L11"/>
  <c r="M11" s="1"/>
  <c r="I11"/>
  <c r="BK11"/>
  <c r="CI11"/>
  <c r="BH4" i="61"/>
  <c r="BI4" s="1"/>
  <c r="BF4"/>
  <c r="BG4" s="1"/>
  <c r="CF4" i="70" s="1"/>
  <c r="BD4" i="61"/>
  <c r="BB4"/>
  <c r="BC4" s="1"/>
  <c r="BZ4" i="70" s="1"/>
  <c r="AZ4" i="61"/>
  <c r="BA4" s="1"/>
  <c r="BW4" i="70" s="1"/>
  <c r="BX4" s="1"/>
  <c r="AX4" i="61"/>
  <c r="AY4" s="1"/>
  <c r="AV4"/>
  <c r="AW4" s="1"/>
  <c r="AT4"/>
  <c r="AU4" s="1"/>
  <c r="AR4"/>
  <c r="AS4" s="1"/>
  <c r="AP4"/>
  <c r="AQ4" s="1"/>
  <c r="AN4"/>
  <c r="AO4" s="1"/>
  <c r="AJ4"/>
  <c r="AH4"/>
  <c r="AI4" s="1"/>
  <c r="AM4" i="70"/>
  <c r="Z4" i="61"/>
  <c r="V4"/>
  <c r="R4"/>
  <c r="P4"/>
  <c r="J4"/>
  <c r="K4" s="1"/>
  <c r="F4"/>
  <c r="G4" s="1"/>
  <c r="AT25" i="87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U24"/>
  <c r="AU23"/>
  <c r="AU22"/>
  <c r="AU21"/>
  <c r="AU20"/>
  <c r="AU19"/>
  <c r="AU18"/>
  <c r="AU17"/>
  <c r="AU16"/>
  <c r="AU15"/>
  <c r="AU14"/>
  <c r="AU13"/>
  <c r="AU12"/>
  <c r="AU11"/>
  <c r="AU10"/>
  <c r="AU9"/>
  <c r="AU8"/>
  <c r="AU7"/>
  <c r="AU6"/>
  <c r="AU5"/>
  <c r="AU4"/>
  <c r="CT15" i="70"/>
  <c r="CS15"/>
  <c r="CO15"/>
  <c r="CN15"/>
  <c r="CU14"/>
  <c r="CP14"/>
  <c r="CQ14" s="1"/>
  <c r="CU13"/>
  <c r="CP13"/>
  <c r="CQ13" s="1"/>
  <c r="CU12"/>
  <c r="CP12"/>
  <c r="CQ12" s="1"/>
  <c r="CU11"/>
  <c r="CP11"/>
  <c r="CQ11" s="1"/>
  <c r="CU10"/>
  <c r="CP10"/>
  <c r="CQ10" s="1"/>
  <c r="CU9"/>
  <c r="CP9"/>
  <c r="CQ9" s="1"/>
  <c r="CU8"/>
  <c r="CP8"/>
  <c r="CQ8" s="1"/>
  <c r="CU7"/>
  <c r="CP7"/>
  <c r="CQ7" s="1"/>
  <c r="CU6"/>
  <c r="CP6"/>
  <c r="CQ6" s="1"/>
  <c r="CU5"/>
  <c r="CP5"/>
  <c r="CQ5" s="1"/>
  <c r="CU4"/>
  <c r="CP4"/>
  <c r="CQ4" s="1"/>
  <c r="BL15" i="72"/>
  <c r="BJ15"/>
  <c r="BF15"/>
  <c r="BD15"/>
  <c r="AZ15"/>
  <c r="AV15"/>
  <c r="AP15"/>
  <c r="AJ15"/>
  <c r="X15"/>
  <c r="T15"/>
  <c r="P15"/>
  <c r="F15"/>
  <c r="CG14"/>
  <c r="BO14"/>
  <c r="BJ14"/>
  <c r="BF14"/>
  <c r="BD14"/>
  <c r="AZ14"/>
  <c r="AV14"/>
  <c r="AD14"/>
  <c r="W14"/>
  <c r="I14"/>
  <c r="E14"/>
  <c r="CG13"/>
  <c r="BO13"/>
  <c r="BJ13"/>
  <c r="BF13"/>
  <c r="BD13"/>
  <c r="AZ13"/>
  <c r="AV13"/>
  <c r="W13"/>
  <c r="I13"/>
  <c r="E13"/>
  <c r="CG12"/>
  <c r="BO12"/>
  <c r="BJ12"/>
  <c r="BF12"/>
  <c r="BD12"/>
  <c r="AZ12"/>
  <c r="AV12"/>
  <c r="W12"/>
  <c r="I12"/>
  <c r="E12"/>
  <c r="CG11"/>
  <c r="BO11"/>
  <c r="BJ11"/>
  <c r="BF11"/>
  <c r="BD11"/>
  <c r="AZ11"/>
  <c r="AV11"/>
  <c r="W11"/>
  <c r="I11"/>
  <c r="E11"/>
  <c r="CG10"/>
  <c r="BO10"/>
  <c r="BJ10"/>
  <c r="BF10"/>
  <c r="BD10"/>
  <c r="AZ10"/>
  <c r="AV10"/>
  <c r="W10"/>
  <c r="I10"/>
  <c r="E10"/>
  <c r="CG9"/>
  <c r="BO9"/>
  <c r="BJ9"/>
  <c r="BF9"/>
  <c r="BD9"/>
  <c r="AZ9"/>
  <c r="AV9"/>
  <c r="W9"/>
  <c r="I9"/>
  <c r="E9"/>
  <c r="CG8"/>
  <c r="BO8"/>
  <c r="BL8"/>
  <c r="BJ8"/>
  <c r="BF8"/>
  <c r="BD8"/>
  <c r="AZ8"/>
  <c r="AV8"/>
  <c r="W8"/>
  <c r="I8"/>
  <c r="E8"/>
  <c r="CG7"/>
  <c r="BO7"/>
  <c r="BJ7"/>
  <c r="BF7"/>
  <c r="BD7"/>
  <c r="AZ7"/>
  <c r="AV7"/>
  <c r="W7"/>
  <c r="I7"/>
  <c r="E7"/>
  <c r="CG6"/>
  <c r="BO6"/>
  <c r="BL6"/>
  <c r="BJ6"/>
  <c r="BF6"/>
  <c r="BD6"/>
  <c r="AZ6"/>
  <c r="AV6"/>
  <c r="W6"/>
  <c r="I6"/>
  <c r="E6"/>
  <c r="CG5"/>
  <c r="BO5"/>
  <c r="BJ5"/>
  <c r="BF5"/>
  <c r="BD5"/>
  <c r="AV5"/>
  <c r="W5"/>
  <c r="I5"/>
  <c r="E5"/>
  <c r="CG4"/>
  <c r="BO4"/>
  <c r="W4"/>
  <c r="I4"/>
  <c r="EF14" i="93"/>
  <c r="BM14" i="69"/>
  <c r="CK14" i="70" s="1"/>
  <c r="BI14" i="69"/>
  <c r="CE14" i="70" s="1"/>
  <c r="BG14" i="69"/>
  <c r="CB14" i="70" s="1"/>
  <c r="BP14"/>
  <c r="BD14"/>
  <c r="AX14"/>
  <c r="AU14"/>
  <c r="AO14"/>
  <c r="AI14"/>
  <c r="X14" i="72"/>
  <c r="T14"/>
  <c r="H14" i="70"/>
  <c r="EF13" i="93"/>
  <c r="BM13" i="69"/>
  <c r="CK13" i="70" s="1"/>
  <c r="BI13" i="69"/>
  <c r="CE13" i="70" s="1"/>
  <c r="BG13" i="69"/>
  <c r="CB13" i="70" s="1"/>
  <c r="BP13"/>
  <c r="BD13"/>
  <c r="AX13"/>
  <c r="AU13"/>
  <c r="AO13"/>
  <c r="AP13" i="72"/>
  <c r="AJ13"/>
  <c r="X13"/>
  <c r="H13" i="70"/>
  <c r="F13" i="72"/>
  <c r="EF12" i="93"/>
  <c r="BM12" i="69"/>
  <c r="CK12" i="70" s="1"/>
  <c r="BG12" i="69"/>
  <c r="CB12" i="70" s="1"/>
  <c r="BP12"/>
  <c r="BD12"/>
  <c r="AX12"/>
  <c r="AU12"/>
  <c r="AO12"/>
  <c r="AP12" i="72"/>
  <c r="AJ12"/>
  <c r="X12"/>
  <c r="T12"/>
  <c r="B12" i="70"/>
  <c r="EF11" i="93"/>
  <c r="BM11" i="69"/>
  <c r="CK11" i="70" s="1"/>
  <c r="BG11" i="69"/>
  <c r="CB11" i="70" s="1"/>
  <c r="BP11"/>
  <c r="BD11"/>
  <c r="AX11"/>
  <c r="AU11"/>
  <c r="AO11"/>
  <c r="AP11" i="72"/>
  <c r="AJ11"/>
  <c r="X11"/>
  <c r="T11"/>
  <c r="F11"/>
  <c r="EF10" i="93"/>
  <c r="BM10" i="69"/>
  <c r="CK10" i="70" s="1"/>
  <c r="BG10" i="69"/>
  <c r="CB10" i="70" s="1"/>
  <c r="BP10"/>
  <c r="BD10"/>
  <c r="AX10"/>
  <c r="AU10"/>
  <c r="AO10"/>
  <c r="AP10" i="72"/>
  <c r="Q10" i="70"/>
  <c r="T10" i="72"/>
  <c r="F10" i="70"/>
  <c r="F10" i="72"/>
  <c r="EF9" i="93"/>
  <c r="BM9" i="69"/>
  <c r="CK9" i="70" s="1"/>
  <c r="BG9" i="69"/>
  <c r="CB9" i="70" s="1"/>
  <c r="BP9"/>
  <c r="BD9"/>
  <c r="AX9"/>
  <c r="AU9"/>
  <c r="AO9"/>
  <c r="X9" i="72"/>
  <c r="H9" i="70"/>
  <c r="F9" i="72"/>
  <c r="EF8" i="93"/>
  <c r="BM8" i="69"/>
  <c r="CK8" i="70" s="1"/>
  <c r="BI8" i="69"/>
  <c r="CE8" i="70" s="1"/>
  <c r="BG8" i="69"/>
  <c r="CB8" i="70" s="1"/>
  <c r="BP8"/>
  <c r="BD8"/>
  <c r="AX8"/>
  <c r="AU8"/>
  <c r="AO8"/>
  <c r="AP8" i="72"/>
  <c r="AC8" i="70"/>
  <c r="Q8"/>
  <c r="T8" i="72"/>
  <c r="E8" i="70"/>
  <c r="E8" i="93"/>
  <c r="F8" i="72"/>
  <c r="EF7" i="93"/>
  <c r="BM7" i="69"/>
  <c r="CK7" i="70" s="1"/>
  <c r="BG7" i="69"/>
  <c r="CB7" i="70" s="1"/>
  <c r="BP7"/>
  <c r="BD7"/>
  <c r="AX7"/>
  <c r="AU7"/>
  <c r="AO7"/>
  <c r="AP7" i="72"/>
  <c r="T7"/>
  <c r="E7" i="93"/>
  <c r="EF6"/>
  <c r="BM6" i="69"/>
  <c r="CK6" i="70" s="1"/>
  <c r="BI6" i="69"/>
  <c r="CE6" i="70" s="1"/>
  <c r="BG6" i="69"/>
  <c r="CB6" i="70" s="1"/>
  <c r="BP6"/>
  <c r="BD6"/>
  <c r="AX6"/>
  <c r="AU6"/>
  <c r="AO6"/>
  <c r="AJ6" i="72"/>
  <c r="Q6" i="70"/>
  <c r="T6" i="72"/>
  <c r="E6" i="70"/>
  <c r="E6" i="93"/>
  <c r="F6" i="72"/>
  <c r="EF5" i="93"/>
  <c r="BM5" i="69"/>
  <c r="CK5" i="70" s="1"/>
  <c r="BG5" i="69"/>
  <c r="CB5" i="70" s="1"/>
  <c r="BP5"/>
  <c r="BD5"/>
  <c r="AX5"/>
  <c r="AO5"/>
  <c r="AI5"/>
  <c r="AJ5" i="72"/>
  <c r="X5"/>
  <c r="T5"/>
  <c r="EF4" i="93"/>
  <c r="BG4" i="69"/>
  <c r="CB4" i="70" s="1"/>
  <c r="BP4"/>
  <c r="C14"/>
  <c r="BE11" i="61"/>
  <c r="CC11" i="70" s="1"/>
  <c r="BE10" i="61"/>
  <c r="CC10" i="70" s="1"/>
  <c r="BE9" i="61"/>
  <c r="CC9" i="70" s="1"/>
  <c r="BE8" i="61"/>
  <c r="CC8" i="70" s="1"/>
  <c r="BE7" i="61"/>
  <c r="CC7" i="70" s="1"/>
  <c r="BE6" i="61"/>
  <c r="CC6" i="70" s="1"/>
  <c r="BU14" i="82"/>
  <c r="BP14"/>
  <c r="BU13"/>
  <c r="BR13"/>
  <c r="BP13"/>
  <c r="BM13"/>
  <c r="BE13"/>
  <c r="BD13"/>
  <c r="AZ13"/>
  <c r="BL14" i="72" s="1"/>
  <c r="AY13" i="82"/>
  <c r="AU13"/>
  <c r="AT13"/>
  <c r="AP13"/>
  <c r="AO13"/>
  <c r="AK13"/>
  <c r="AJ13"/>
  <c r="AF13"/>
  <c r="AR14" i="72" s="1"/>
  <c r="AE13" i="82"/>
  <c r="Z13"/>
  <c r="V13"/>
  <c r="U13"/>
  <c r="K13"/>
  <c r="M13" s="1"/>
  <c r="AF14" i="61" s="1"/>
  <c r="AG14" s="1"/>
  <c r="AS14" i="70" s="1"/>
  <c r="G13" i="82"/>
  <c r="Z14" i="69" s="1"/>
  <c r="F13" i="82"/>
  <c r="BU12"/>
  <c r="BR12"/>
  <c r="BP12"/>
  <c r="BM12"/>
  <c r="BE12"/>
  <c r="BD12"/>
  <c r="AZ12"/>
  <c r="AY12"/>
  <c r="AU12"/>
  <c r="AT12"/>
  <c r="AP12"/>
  <c r="AO12"/>
  <c r="AK12"/>
  <c r="AJ12"/>
  <c r="AF12"/>
  <c r="AR13" i="72" s="1"/>
  <c r="AE12" i="82"/>
  <c r="Z12"/>
  <c r="V12"/>
  <c r="U12"/>
  <c r="K12"/>
  <c r="M12" s="1"/>
  <c r="AF13" i="61" s="1"/>
  <c r="AG13" s="1"/>
  <c r="AS13" i="70" s="1"/>
  <c r="G12" i="82"/>
  <c r="Z13" i="69" s="1"/>
  <c r="F12" i="82"/>
  <c r="BU11"/>
  <c r="BR11"/>
  <c r="BP11"/>
  <c r="BM11"/>
  <c r="BE11"/>
  <c r="BD11"/>
  <c r="AZ11"/>
  <c r="AY11"/>
  <c r="AU11"/>
  <c r="AT11"/>
  <c r="AP11"/>
  <c r="AO11"/>
  <c r="AK11"/>
  <c r="AJ11"/>
  <c r="AF11"/>
  <c r="AR12" i="72" s="1"/>
  <c r="AE11" i="82"/>
  <c r="Z11"/>
  <c r="V11"/>
  <c r="U11"/>
  <c r="K11"/>
  <c r="M11" s="1"/>
  <c r="AF12" i="61" s="1"/>
  <c r="AG12" s="1"/>
  <c r="AS12" i="70" s="1"/>
  <c r="G11" i="82"/>
  <c r="Z12" i="69" s="1"/>
  <c r="F11" i="82"/>
  <c r="BU10"/>
  <c r="BR10"/>
  <c r="BP10"/>
  <c r="BM10"/>
  <c r="BE10"/>
  <c r="BD10"/>
  <c r="AZ10"/>
  <c r="BL11" i="72" s="1"/>
  <c r="AY10" i="82"/>
  <c r="AU10"/>
  <c r="AT10"/>
  <c r="AP10"/>
  <c r="AO10"/>
  <c r="AK10"/>
  <c r="AJ10"/>
  <c r="AF10"/>
  <c r="AR11" i="72" s="1"/>
  <c r="AE10" i="82"/>
  <c r="Z10"/>
  <c r="V10"/>
  <c r="U10"/>
  <c r="K10"/>
  <c r="M10" s="1"/>
  <c r="AF11" i="61" s="1"/>
  <c r="AG11" s="1"/>
  <c r="AS11" i="70" s="1"/>
  <c r="G10" i="82"/>
  <c r="F10"/>
  <c r="BU9"/>
  <c r="BR9"/>
  <c r="BP9"/>
  <c r="BM9"/>
  <c r="BE9"/>
  <c r="BD9"/>
  <c r="AZ9"/>
  <c r="AY9"/>
  <c r="AU9"/>
  <c r="AT9"/>
  <c r="AP9"/>
  <c r="AO9"/>
  <c r="AK9"/>
  <c r="AJ9"/>
  <c r="AF9"/>
  <c r="AR10" i="72" s="1"/>
  <c r="AE9" i="82"/>
  <c r="Z9"/>
  <c r="V9"/>
  <c r="U9"/>
  <c r="K9"/>
  <c r="M9" s="1"/>
  <c r="AF10" i="61" s="1"/>
  <c r="AG10" s="1"/>
  <c r="AS10" i="70" s="1"/>
  <c r="G9" i="82"/>
  <c r="F9"/>
  <c r="BU8"/>
  <c r="BR8"/>
  <c r="BP8"/>
  <c r="BM8"/>
  <c r="BE8"/>
  <c r="BD8"/>
  <c r="AZ8"/>
  <c r="BL9" i="72" s="1"/>
  <c r="AY8" i="82"/>
  <c r="AU8"/>
  <c r="AT8"/>
  <c r="AP8"/>
  <c r="AO8"/>
  <c r="AK8"/>
  <c r="AJ8"/>
  <c r="AF8"/>
  <c r="AR9" i="72" s="1"/>
  <c r="AE8" i="82"/>
  <c r="Z8"/>
  <c r="V8"/>
  <c r="U8"/>
  <c r="K8"/>
  <c r="M8" s="1"/>
  <c r="AF9" i="61" s="1"/>
  <c r="AG9" s="1"/>
  <c r="AS9" i="70" s="1"/>
  <c r="G8" i="82"/>
  <c r="F8"/>
  <c r="BU7"/>
  <c r="BR7"/>
  <c r="BP7"/>
  <c r="BM7"/>
  <c r="BE7"/>
  <c r="BD7"/>
  <c r="AZ7"/>
  <c r="AY7"/>
  <c r="AU7"/>
  <c r="AT7"/>
  <c r="AP7"/>
  <c r="AO7"/>
  <c r="AK7"/>
  <c r="AJ7"/>
  <c r="AF7"/>
  <c r="AR8" i="72" s="1"/>
  <c r="AE7" i="82"/>
  <c r="Z7"/>
  <c r="V7"/>
  <c r="U7"/>
  <c r="K7"/>
  <c r="M7" s="1"/>
  <c r="AF8" i="61" s="1"/>
  <c r="AG8" s="1"/>
  <c r="AS8" i="70" s="1"/>
  <c r="G7" i="82"/>
  <c r="F7"/>
  <c r="BU6"/>
  <c r="BR6"/>
  <c r="BP6"/>
  <c r="BM6"/>
  <c r="BE6"/>
  <c r="BD6"/>
  <c r="AZ6"/>
  <c r="BL7" i="72" s="1"/>
  <c r="AY6" i="82"/>
  <c r="AU6"/>
  <c r="AT6"/>
  <c r="AP6"/>
  <c r="AO6"/>
  <c r="AK6"/>
  <c r="AJ6"/>
  <c r="AF6"/>
  <c r="AR7" i="72" s="1"/>
  <c r="AE6" i="82"/>
  <c r="Z6"/>
  <c r="V6"/>
  <c r="U6"/>
  <c r="K6"/>
  <c r="M6" s="1"/>
  <c r="AF7" i="61" s="1"/>
  <c r="AG7" s="1"/>
  <c r="AS7" i="70" s="1"/>
  <c r="G6" i="82"/>
  <c r="BU5"/>
  <c r="BR5"/>
  <c r="BP5"/>
  <c r="BM5"/>
  <c r="BE5"/>
  <c r="BD5"/>
  <c r="AZ5"/>
  <c r="AY5"/>
  <c r="AU5"/>
  <c r="AT5"/>
  <c r="AP5"/>
  <c r="AO5"/>
  <c r="AK5"/>
  <c r="AJ5"/>
  <c r="AF5"/>
  <c r="AR6" i="72" s="1"/>
  <c r="AE5" i="82"/>
  <c r="Z5"/>
  <c r="V5"/>
  <c r="U5"/>
  <c r="K5"/>
  <c r="M5" s="1"/>
  <c r="AF6" i="61" s="1"/>
  <c r="AG6" s="1"/>
  <c r="AS6" i="70" s="1"/>
  <c r="G5" i="82"/>
  <c r="Z6" i="69" s="1"/>
  <c r="F5" i="82"/>
  <c r="BU4"/>
  <c r="BR4"/>
  <c r="BP4"/>
  <c r="BM4"/>
  <c r="BE4"/>
  <c r="BD4"/>
  <c r="AU4"/>
  <c r="AT4"/>
  <c r="AP4"/>
  <c r="AO4"/>
  <c r="AK4"/>
  <c r="AJ4"/>
  <c r="AF4"/>
  <c r="Z4"/>
  <c r="G4"/>
  <c r="BE3"/>
  <c r="M12" i="61"/>
  <c r="O12" i="70" s="1"/>
  <c r="U12"/>
  <c r="R12"/>
  <c r="BE12" i="61"/>
  <c r="CC12" i="70" s="1"/>
  <c r="AY12"/>
  <c r="AP12"/>
  <c r="AM12"/>
  <c r="AA12"/>
  <c r="X12"/>
  <c r="L12"/>
  <c r="M12" s="1"/>
  <c r="C12"/>
  <c r="BK12"/>
  <c r="BT12"/>
  <c r="BE5" i="61"/>
  <c r="CC5" i="70" s="1"/>
  <c r="AY5"/>
  <c r="AS5"/>
  <c r="AP5"/>
  <c r="AM5"/>
  <c r="AA5"/>
  <c r="L5"/>
  <c r="M5" s="1"/>
  <c r="BN5"/>
  <c r="BO5" s="1"/>
  <c r="BK5"/>
  <c r="H11" i="82" l="1"/>
  <c r="X12" i="61" s="1"/>
  <c r="Y12" s="1"/>
  <c r="AG12" i="70" s="1"/>
  <c r="H13" i="82"/>
  <c r="X14" i="61" s="1"/>
  <c r="Y14" s="1"/>
  <c r="AG14" i="70" s="1"/>
  <c r="AV4"/>
  <c r="AW4" s="1"/>
  <c r="BH4"/>
  <c r="BI4" s="1"/>
  <c r="X4" i="61"/>
  <c r="Y4" s="1"/>
  <c r="Z4" i="69"/>
  <c r="AL4" i="72" s="1"/>
  <c r="Q4" i="61"/>
  <c r="U4" i="70" s="1"/>
  <c r="W4" i="61"/>
  <c r="AD4" i="70" s="1"/>
  <c r="AK4" i="61"/>
  <c r="AY4" i="70" s="1"/>
  <c r="AZ4" s="1"/>
  <c r="S4" i="61"/>
  <c r="X4" i="70" s="1"/>
  <c r="Y4" s="1"/>
  <c r="AA4" i="61"/>
  <c r="AJ4" i="70" s="1"/>
  <c r="AK4" s="1"/>
  <c r="BE4"/>
  <c r="BF4" s="1"/>
  <c r="H6" i="82"/>
  <c r="X7" i="61" s="1"/>
  <c r="Y7" s="1"/>
  <c r="AG7" i="70" s="1"/>
  <c r="Z7" i="69"/>
  <c r="AL7" i="72" s="1"/>
  <c r="H9" i="82"/>
  <c r="X10" i="61" s="1"/>
  <c r="Y10" s="1"/>
  <c r="AG10" i="70" s="1"/>
  <c r="Z10" i="69"/>
  <c r="AL10" i="72" s="1"/>
  <c r="H8" i="82"/>
  <c r="X9" i="61" s="1"/>
  <c r="Y9" s="1"/>
  <c r="AG9" i="70" s="1"/>
  <c r="Z9" i="69"/>
  <c r="AL9" i="72" s="1"/>
  <c r="H7" i="82"/>
  <c r="X8" i="61" s="1"/>
  <c r="Y8" s="1"/>
  <c r="AG8" i="70" s="1"/>
  <c r="Z8" i="69"/>
  <c r="AL8" i="72" s="1"/>
  <c r="Z5" i="69"/>
  <c r="H4" i="82"/>
  <c r="X5" i="61" s="1"/>
  <c r="Y5" s="1"/>
  <c r="AG5" i="70" s="1"/>
  <c r="AL6" i="72"/>
  <c r="H5" i="82"/>
  <c r="X6" i="61" s="1"/>
  <c r="Y6" s="1"/>
  <c r="AG6" i="70" s="1"/>
  <c r="H10" i="82"/>
  <c r="X11" i="61" s="1"/>
  <c r="Y11" s="1"/>
  <c r="AG11" i="70" s="1"/>
  <c r="Z11" i="69"/>
  <c r="AL11" i="72" s="1"/>
  <c r="AL13"/>
  <c r="H12" i="82"/>
  <c r="X13" i="61" s="1"/>
  <c r="Y13" s="1"/>
  <c r="AG13" i="70" s="1"/>
  <c r="AL14" i="72"/>
  <c r="AL12"/>
  <c r="BK5"/>
  <c r="BK4"/>
  <c r="BK9"/>
  <c r="BK12"/>
  <c r="BK14"/>
  <c r="BK11"/>
  <c r="BK7"/>
  <c r="BK6"/>
  <c r="BK8"/>
  <c r="BK10"/>
  <c r="BK13"/>
  <c r="BE6"/>
  <c r="BG8"/>
  <c r="BE7"/>
  <c r="BE11"/>
  <c r="BG12"/>
  <c r="BG4"/>
  <c r="BG5"/>
  <c r="BE8"/>
  <c r="BE9"/>
  <c r="AW10"/>
  <c r="BG10"/>
  <c r="BE12"/>
  <c r="BG13"/>
  <c r="BG14"/>
  <c r="BG9"/>
  <c r="BE4"/>
  <c r="BE5"/>
  <c r="BG6"/>
  <c r="BG7"/>
  <c r="BE10"/>
  <c r="BG11"/>
  <c r="BE13"/>
  <c r="BE14"/>
  <c r="AV4" i="93"/>
  <c r="AV4" i="92"/>
  <c r="AY4" i="93"/>
  <c r="AZ4" s="1"/>
  <c r="AY4" i="92"/>
  <c r="AZ4" s="1"/>
  <c r="I4" i="70"/>
  <c r="BE4" i="92"/>
  <c r="BF4" s="1"/>
  <c r="BK4" i="70"/>
  <c r="N4" i="61"/>
  <c r="AG4" i="92"/>
  <c r="AH4" s="1"/>
  <c r="T4" i="61"/>
  <c r="AS4" i="93"/>
  <c r="AT4" s="1"/>
  <c r="AS4" i="92"/>
  <c r="AT4" s="1"/>
  <c r="L4" i="70"/>
  <c r="M4" s="1"/>
  <c r="CI4"/>
  <c r="L4" i="61"/>
  <c r="M4" s="1"/>
  <c r="O4" i="70" s="1"/>
  <c r="F4"/>
  <c r="AW6" i="72"/>
  <c r="AW7"/>
  <c r="AW11"/>
  <c r="AW13"/>
  <c r="AW14"/>
  <c r="AW5"/>
  <c r="AW4"/>
  <c r="AW8"/>
  <c r="AW9"/>
  <c r="AW12"/>
  <c r="AV12" i="93"/>
  <c r="BB12"/>
  <c r="AV8"/>
  <c r="BB8"/>
  <c r="AV5"/>
  <c r="BB5"/>
  <c r="AV11"/>
  <c r="BB11"/>
  <c r="AV7"/>
  <c r="BB7"/>
  <c r="AV14"/>
  <c r="BB14"/>
  <c r="AV13"/>
  <c r="BB13"/>
  <c r="AV10"/>
  <c r="BB10"/>
  <c r="AP10"/>
  <c r="AQ10" s="1"/>
  <c r="AV9"/>
  <c r="BB9"/>
  <c r="AV6"/>
  <c r="BB6"/>
  <c r="M9" i="61"/>
  <c r="R6" i="92"/>
  <c r="S6" s="1"/>
  <c r="AJ9" i="70"/>
  <c r="AF8" i="93"/>
  <c r="Z8"/>
  <c r="Z10"/>
  <c r="Z6"/>
  <c r="AV6" i="92"/>
  <c r="DY6"/>
  <c r="C7" i="70"/>
  <c r="BE4" i="61"/>
  <c r="CC4" i="70" s="1"/>
  <c r="I6"/>
  <c r="AJ6" i="92"/>
  <c r="BB6"/>
  <c r="DY8"/>
  <c r="F13" i="70"/>
  <c r="BB8" i="92"/>
  <c r="BB10"/>
  <c r="X11"/>
  <c r="Y11" s="1"/>
  <c r="BB14"/>
  <c r="BT9" i="70"/>
  <c r="DY13" i="92"/>
  <c r="CL7"/>
  <c r="DY9"/>
  <c r="F7" i="70"/>
  <c r="DY14" i="92"/>
  <c r="AJ9"/>
  <c r="R14"/>
  <c r="S14" s="1"/>
  <c r="DY4"/>
  <c r="BQ4" i="70"/>
  <c r="R9" i="92"/>
  <c r="S9" s="1"/>
  <c r="BB9"/>
  <c r="BB11"/>
  <c r="BB13"/>
  <c r="AJ14"/>
  <c r="EH5"/>
  <c r="EM5" i="93"/>
  <c r="EN5" i="92"/>
  <c r="ES5" i="93"/>
  <c r="EH6" i="92"/>
  <c r="EM6" i="93"/>
  <c r="EN6" i="92"/>
  <c r="ES6" i="93"/>
  <c r="EH7" i="92"/>
  <c r="EM7" i="93"/>
  <c r="EN7" i="92"/>
  <c r="ES7" i="93"/>
  <c r="EH8" i="92"/>
  <c r="EM8" i="93"/>
  <c r="EN8" i="92"/>
  <c r="ES8" i="93"/>
  <c r="EH9" i="92"/>
  <c r="EM9" i="93"/>
  <c r="EN9" i="92"/>
  <c r="ES9" i="93"/>
  <c r="EH10" i="92"/>
  <c r="EM10" i="93"/>
  <c r="EN10" i="92"/>
  <c r="ES10" i="93"/>
  <c r="EH11" i="92"/>
  <c r="EM11" i="93"/>
  <c r="EN11" i="92"/>
  <c r="ES11" i="93"/>
  <c r="EH12" i="92"/>
  <c r="EM12" i="93"/>
  <c r="EN12" i="92"/>
  <c r="ES12" i="93"/>
  <c r="EH13" i="92"/>
  <c r="EM13" i="93"/>
  <c r="EN13" i="92"/>
  <c r="ES13" i="93"/>
  <c r="EH14" i="92"/>
  <c r="EM14" i="93"/>
  <c r="EN14" i="92"/>
  <c r="ES14" i="93"/>
  <c r="DG4" i="92"/>
  <c r="DI4" i="93"/>
  <c r="DS4" i="92"/>
  <c r="DX4" i="93"/>
  <c r="DG5" i="92"/>
  <c r="DI5" i="93"/>
  <c r="DS5" i="92"/>
  <c r="DX5" i="93"/>
  <c r="DG6" i="92"/>
  <c r="DI6" i="93"/>
  <c r="DS6" i="92"/>
  <c r="DX6" i="93"/>
  <c r="DG7" i="92"/>
  <c r="DI7" i="93"/>
  <c r="DS7" i="92"/>
  <c r="DX7" i="93"/>
  <c r="DG8" i="92"/>
  <c r="DI8" i="93"/>
  <c r="DS8" i="92"/>
  <c r="DX8" i="93"/>
  <c r="DG9" i="92"/>
  <c r="DI9" i="93"/>
  <c r="DS9" i="92"/>
  <c r="DX9" i="93"/>
  <c r="DG10" i="92"/>
  <c r="DI10" i="93"/>
  <c r="DS10" i="92"/>
  <c r="DX10" i="93"/>
  <c r="DG11" i="92"/>
  <c r="DI11" i="93"/>
  <c r="DS11" i="92"/>
  <c r="DX11" i="93"/>
  <c r="DG12" i="92"/>
  <c r="DI12" i="93"/>
  <c r="DS12" i="92"/>
  <c r="DX12" i="93"/>
  <c r="DG13" i="92"/>
  <c r="DI13" i="93"/>
  <c r="DS13" i="92"/>
  <c r="DX13" i="93"/>
  <c r="DG14" i="92"/>
  <c r="DI14" i="93"/>
  <c r="DS14" i="92"/>
  <c r="DX14" i="93"/>
  <c r="CA4"/>
  <c r="CC4" s="1"/>
  <c r="BY4"/>
  <c r="DF4" i="92"/>
  <c r="DH4" i="93"/>
  <c r="CA5"/>
  <c r="CC5" s="1"/>
  <c r="BY5"/>
  <c r="DF5" i="92"/>
  <c r="DH5" i="93"/>
  <c r="CA6"/>
  <c r="CC6" s="1"/>
  <c r="BY6"/>
  <c r="DF6" i="92"/>
  <c r="DH6" i="93"/>
  <c r="CA7"/>
  <c r="CC7" s="1"/>
  <c r="BY7"/>
  <c r="DF7" i="92"/>
  <c r="DH7" i="93"/>
  <c r="CA8"/>
  <c r="CC8" s="1"/>
  <c r="BY8"/>
  <c r="DF8" i="92"/>
  <c r="DH8" i="93"/>
  <c r="CA9"/>
  <c r="CC9" s="1"/>
  <c r="BY9"/>
  <c r="DF9" i="92"/>
  <c r="DH9" i="93"/>
  <c r="CA10"/>
  <c r="CC10" s="1"/>
  <c r="BY10"/>
  <c r="DF10" i="92"/>
  <c r="DH10" i="93"/>
  <c r="CA11"/>
  <c r="CC11" s="1"/>
  <c r="BY11"/>
  <c r="DF11" i="92"/>
  <c r="DH11" i="93"/>
  <c r="CA12"/>
  <c r="CC12" s="1"/>
  <c r="BY12"/>
  <c r="DF12" i="92"/>
  <c r="DH12" i="93"/>
  <c r="CA13"/>
  <c r="CC13" s="1"/>
  <c r="BY13"/>
  <c r="DF13" i="92"/>
  <c r="DH13" i="93"/>
  <c r="EG13" i="92"/>
  <c r="EL13" i="93"/>
  <c r="CA14"/>
  <c r="CC14" s="1"/>
  <c r="BY14"/>
  <c r="DF14" i="92"/>
  <c r="DH14" s="1"/>
  <c r="DH14" i="93"/>
  <c r="DJ14" s="1"/>
  <c r="EM4" i="92"/>
  <c r="EO4" s="1"/>
  <c r="ER4" i="93"/>
  <c r="ET4" s="1"/>
  <c r="R13" i="92"/>
  <c r="S13" s="1"/>
  <c r="AJ13"/>
  <c r="X14"/>
  <c r="Y14" s="1"/>
  <c r="R7"/>
  <c r="S7" s="1"/>
  <c r="BB7"/>
  <c r="X8"/>
  <c r="Y8" s="1"/>
  <c r="AV8"/>
  <c r="AV10"/>
  <c r="BT10" i="70"/>
  <c r="X9" i="92"/>
  <c r="Y9" s="1"/>
  <c r="Z8" i="72"/>
  <c r="AD8" i="92"/>
  <c r="AE8" s="1"/>
  <c r="I8"/>
  <c r="I8" i="93"/>
  <c r="BE8" i="92"/>
  <c r="BE8" i="93"/>
  <c r="BW8" i="92"/>
  <c r="BW8" i="93"/>
  <c r="CR8" i="92"/>
  <c r="CT8" i="93"/>
  <c r="DM8" i="92"/>
  <c r="DO8" i="93"/>
  <c r="EE8" i="92"/>
  <c r="EJ8" i="93"/>
  <c r="BD8" i="92"/>
  <c r="BD8" i="93"/>
  <c r="BV8" i="92"/>
  <c r="BV8" i="93"/>
  <c r="CE8" i="92"/>
  <c r="CG8" i="93"/>
  <c r="DI8" i="92"/>
  <c r="DK8" i="93"/>
  <c r="DO8" i="92"/>
  <c r="DQ8" i="93"/>
  <c r="R8" i="92"/>
  <c r="S8" s="1"/>
  <c r="AJ8"/>
  <c r="AA7" i="82"/>
  <c r="AF8" i="72" s="1"/>
  <c r="AA8" i="92"/>
  <c r="AA8" i="93"/>
  <c r="BK8" i="92"/>
  <c r="BK8" i="93"/>
  <c r="CC8" i="92"/>
  <c r="CE8" i="93"/>
  <c r="DP8" i="92"/>
  <c r="DR8" i="93"/>
  <c r="EK8" i="92"/>
  <c r="EP8" i="93"/>
  <c r="BJ8" i="92"/>
  <c r="BJ8" i="93"/>
  <c r="CH8" i="92"/>
  <c r="CJ8" i="93"/>
  <c r="DL8" i="92"/>
  <c r="DN8" i="93"/>
  <c r="ED8"/>
  <c r="F8" i="92"/>
  <c r="F8" i="93"/>
  <c r="G8" s="1"/>
  <c r="AY8" i="92"/>
  <c r="AY8" i="93"/>
  <c r="BQ8" i="92"/>
  <c r="BQ8" i="93"/>
  <c r="CL8" i="92"/>
  <c r="CN8" i="93"/>
  <c r="DJ8" i="92"/>
  <c r="DL8" i="93"/>
  <c r="H8" i="92"/>
  <c r="H8" i="93"/>
  <c r="O8" i="92"/>
  <c r="O8" i="93"/>
  <c r="AX8" i="92"/>
  <c r="AX8" i="93"/>
  <c r="BP8" i="92"/>
  <c r="BP8" i="93"/>
  <c r="CB8" i="92"/>
  <c r="CD8" i="93"/>
  <c r="AJ8"/>
  <c r="DV8" i="92"/>
  <c r="DW8" s="1"/>
  <c r="EA8" i="93"/>
  <c r="EB8" s="1"/>
  <c r="DA8" i="92"/>
  <c r="DC8" i="93"/>
  <c r="DD8" i="92"/>
  <c r="DF8" i="93"/>
  <c r="BW13" i="92"/>
  <c r="BW13" i="93"/>
  <c r="CO13" i="92"/>
  <c r="CQ13" i="93"/>
  <c r="DP13" i="92"/>
  <c r="DR13" i="93"/>
  <c r="CR13" i="92"/>
  <c r="CT13" i="93"/>
  <c r="CC13" i="92"/>
  <c r="CE13" i="93"/>
  <c r="AA12" i="82"/>
  <c r="AF13" i="72" s="1"/>
  <c r="U13" i="92"/>
  <c r="U13" i="93"/>
  <c r="BE13" i="92"/>
  <c r="BE13" i="93"/>
  <c r="BT13" i="92"/>
  <c r="BU13" s="1"/>
  <c r="BT13" i="93"/>
  <c r="BU13" s="1"/>
  <c r="CL13" i="92"/>
  <c r="CN13" i="93"/>
  <c r="BJ13" i="92"/>
  <c r="BJ13" i="93"/>
  <c r="CH13" i="92"/>
  <c r="CJ13" i="93"/>
  <c r="DL13" i="92"/>
  <c r="DN13" i="93"/>
  <c r="AV13" i="92"/>
  <c r="AA13"/>
  <c r="AA13" i="93"/>
  <c r="BK13" i="92"/>
  <c r="BK13" i="93"/>
  <c r="DM13" i="92"/>
  <c r="DO13" i="93"/>
  <c r="AX13" i="92"/>
  <c r="AX13" i="93"/>
  <c r="BP13" i="92"/>
  <c r="BP13" i="93"/>
  <c r="CB13" i="92"/>
  <c r="CD13" i="93"/>
  <c r="DJ13" i="92"/>
  <c r="DL13" i="93"/>
  <c r="X13" i="92"/>
  <c r="Y13" s="1"/>
  <c r="Z13" i="72"/>
  <c r="AD13" i="92"/>
  <c r="AE13" s="1"/>
  <c r="F13"/>
  <c r="F13" i="93"/>
  <c r="AY13" i="92"/>
  <c r="AY13" i="93"/>
  <c r="BQ13" i="92"/>
  <c r="BQ13" i="93"/>
  <c r="K13" i="92"/>
  <c r="K13" i="93"/>
  <c r="BD13" i="92"/>
  <c r="BD13" i="93"/>
  <c r="BV13" i="92"/>
  <c r="BV13" i="93"/>
  <c r="CE13" i="92"/>
  <c r="CG13" i="93"/>
  <c r="DI13" i="92"/>
  <c r="DK13" i="93"/>
  <c r="DO13" i="92"/>
  <c r="DQ13" i="93"/>
  <c r="AJ13"/>
  <c r="DV13" i="92"/>
  <c r="DW13" s="1"/>
  <c r="EA13" i="93"/>
  <c r="EB13" s="1"/>
  <c r="DA13" i="92"/>
  <c r="DC13" i="93"/>
  <c r="DD13" i="92"/>
  <c r="DF13" i="93"/>
  <c r="EE13" i="92"/>
  <c r="EJ13" i="93"/>
  <c r="EK13" i="92"/>
  <c r="EP13" i="93"/>
  <c r="CC4" i="92"/>
  <c r="CE4" i="93"/>
  <c r="BW4" i="92"/>
  <c r="BW4" i="93"/>
  <c r="DP4" i="92"/>
  <c r="DR4" i="93"/>
  <c r="DM4" i="92"/>
  <c r="DO4" i="93"/>
  <c r="DL4" i="92"/>
  <c r="DN4" i="93"/>
  <c r="Z4" i="72"/>
  <c r="AD4" i="92"/>
  <c r="AE4" s="1"/>
  <c r="CB4"/>
  <c r="CD4" i="93"/>
  <c r="CK4" i="92"/>
  <c r="CM4" i="93"/>
  <c r="BT4" i="70"/>
  <c r="CL4" i="92"/>
  <c r="CN4" i="93"/>
  <c r="B4" i="92"/>
  <c r="B4" i="93"/>
  <c r="DJ4" i="92"/>
  <c r="DL4" i="93"/>
  <c r="BV4" i="92"/>
  <c r="BV4" i="93"/>
  <c r="CE4" i="92"/>
  <c r="CG4" i="93"/>
  <c r="DI4" i="92"/>
  <c r="DK4" i="93"/>
  <c r="DO4" i="92"/>
  <c r="DQ4" i="93"/>
  <c r="DV4" i="92"/>
  <c r="DW4" s="1"/>
  <c r="EA4" i="93"/>
  <c r="EB4" s="1"/>
  <c r="DA4" i="92"/>
  <c r="DC4" i="93"/>
  <c r="DD4" i="92"/>
  <c r="DF4" i="93"/>
  <c r="X10" i="92"/>
  <c r="Y10" s="1"/>
  <c r="Z10" i="72"/>
  <c r="AD10" i="92"/>
  <c r="AE10" s="1"/>
  <c r="O10"/>
  <c r="O10" i="93"/>
  <c r="BK10" i="92"/>
  <c r="BK10" i="93"/>
  <c r="CC10" i="92"/>
  <c r="CE10" i="93"/>
  <c r="DJ10" i="92"/>
  <c r="DL10" i="93"/>
  <c r="BD10" i="92"/>
  <c r="BD10" i="93"/>
  <c r="BV10" i="92"/>
  <c r="BV10" i="93"/>
  <c r="CE10" i="92"/>
  <c r="CG10" i="93"/>
  <c r="DI10" i="92"/>
  <c r="DK10" i="93"/>
  <c r="DO10" i="92"/>
  <c r="DQ10" i="93"/>
  <c r="R10" i="92"/>
  <c r="S10" s="1"/>
  <c r="AJ10"/>
  <c r="AA9" i="82"/>
  <c r="AF10" i="72" s="1"/>
  <c r="AY10" i="92"/>
  <c r="AY10" i="93"/>
  <c r="BQ10" i="92"/>
  <c r="BQ10" i="93"/>
  <c r="CR10" i="92"/>
  <c r="CT10" i="93"/>
  <c r="DM10" i="92"/>
  <c r="DO10" i="93"/>
  <c r="EE10" i="92"/>
  <c r="EJ10" i="93"/>
  <c r="BJ10" i="92"/>
  <c r="BJ10" i="93"/>
  <c r="DL10" i="92"/>
  <c r="DN10" i="93"/>
  <c r="F10" i="92"/>
  <c r="F10" i="93"/>
  <c r="BE10" i="92"/>
  <c r="BE10" i="93"/>
  <c r="BW10" i="92"/>
  <c r="BW10" i="93"/>
  <c r="DP10" i="92"/>
  <c r="DR10" i="93"/>
  <c r="EK10" i="92"/>
  <c r="EP10" i="93"/>
  <c r="I10" i="92"/>
  <c r="I10" i="93"/>
  <c r="AX10" i="92"/>
  <c r="AX10" i="93"/>
  <c r="BP10" i="92"/>
  <c r="BP10" i="93"/>
  <c r="CB10" i="92"/>
  <c r="CD10" i="93"/>
  <c r="AJ10"/>
  <c r="DV10" i="92"/>
  <c r="DW10" s="1"/>
  <c r="EA10" i="93"/>
  <c r="EB10" s="1"/>
  <c r="DA10" i="92"/>
  <c r="DC10" i="93"/>
  <c r="DD10" i="92"/>
  <c r="DF10" i="93"/>
  <c r="AA13" i="82"/>
  <c r="AF14" i="72" s="1"/>
  <c r="AG14" i="92"/>
  <c r="AG14" i="93"/>
  <c r="AY14" i="92"/>
  <c r="AY14" i="93"/>
  <c r="BQ14" i="92"/>
  <c r="BQ14" i="93"/>
  <c r="CR14" i="92"/>
  <c r="CT14" i="93"/>
  <c r="DP14" i="92"/>
  <c r="DR14" i="93"/>
  <c r="AR14" i="92"/>
  <c r="AR14" i="93"/>
  <c r="BJ14" i="92"/>
  <c r="BJ14" i="93"/>
  <c r="CH14" i="92"/>
  <c r="CJ14" i="93"/>
  <c r="DL14" i="92"/>
  <c r="DN14" i="93"/>
  <c r="AV14" i="92"/>
  <c r="AM14"/>
  <c r="AM14" i="93"/>
  <c r="BE14" i="92"/>
  <c r="BE14" i="93"/>
  <c r="BW14" i="92"/>
  <c r="BW14" i="93"/>
  <c r="DJ14" i="92"/>
  <c r="DL14" i="93"/>
  <c r="AX14" i="92"/>
  <c r="AX14" i="93"/>
  <c r="BP14" i="92"/>
  <c r="BP14" i="93"/>
  <c r="CB14" i="92"/>
  <c r="CD14" i="93"/>
  <c r="Z14" i="72"/>
  <c r="AD14" i="92"/>
  <c r="AE14" s="1"/>
  <c r="C14"/>
  <c r="C14" i="93"/>
  <c r="AS14" i="92"/>
  <c r="AS14" i="93"/>
  <c r="BK14" i="92"/>
  <c r="BK14" i="93"/>
  <c r="CC14" i="92"/>
  <c r="CE14" i="93"/>
  <c r="DM14" i="92"/>
  <c r="DO14" i="93"/>
  <c r="K14" i="92"/>
  <c r="K14" i="93"/>
  <c r="BD14" i="92"/>
  <c r="BD14" i="93"/>
  <c r="BV14" i="92"/>
  <c r="BV14" i="93"/>
  <c r="CE14" i="92"/>
  <c r="CG14" i="93"/>
  <c r="DI14" i="92"/>
  <c r="DK14" i="93"/>
  <c r="DO14" i="92"/>
  <c r="DQ14" i="93"/>
  <c r="AJ14"/>
  <c r="DV14" i="92"/>
  <c r="DW14" s="1"/>
  <c r="EA14" i="93"/>
  <c r="EB14" s="1"/>
  <c r="DA14" i="92"/>
  <c r="DC14" i="93"/>
  <c r="DD14" i="92"/>
  <c r="DF14" i="93"/>
  <c r="EE14" i="92"/>
  <c r="EJ14" i="93"/>
  <c r="EK14" i="92"/>
  <c r="EP14" i="93"/>
  <c r="CC12" i="92"/>
  <c r="CE12" i="93"/>
  <c r="AG12" i="92"/>
  <c r="AG12" i="93"/>
  <c r="CR12" i="92"/>
  <c r="CT12" i="93"/>
  <c r="F12" i="92"/>
  <c r="F12" i="93"/>
  <c r="AY12" i="92"/>
  <c r="AY12" i="93"/>
  <c r="BE12" i="92"/>
  <c r="BE12" i="93"/>
  <c r="BK12" i="92"/>
  <c r="BK12" i="93"/>
  <c r="BQ12" i="92"/>
  <c r="BQ12" i="93"/>
  <c r="DJ12" i="92"/>
  <c r="DL12" i="93"/>
  <c r="DM12" i="92"/>
  <c r="DO12" i="93"/>
  <c r="DY12" i="92"/>
  <c r="ED12" i="93"/>
  <c r="AA12" i="92"/>
  <c r="AA12" i="93"/>
  <c r="U12" i="92"/>
  <c r="U12" i="93"/>
  <c r="BJ12" i="92"/>
  <c r="BJ12" i="93"/>
  <c r="DL12" i="92"/>
  <c r="DN12" i="93"/>
  <c r="DV12" i="92"/>
  <c r="DW12" s="1"/>
  <c r="EA12" i="93"/>
  <c r="EB12" s="1"/>
  <c r="DA12" i="92"/>
  <c r="DC12" i="93"/>
  <c r="EE12" i="92"/>
  <c r="EJ12" i="93"/>
  <c r="EK12" i="92"/>
  <c r="EP12" i="93"/>
  <c r="BW12" i="92"/>
  <c r="BW12" i="93"/>
  <c r="Z12" i="72"/>
  <c r="AD12" i="92"/>
  <c r="AE12" s="1"/>
  <c r="F12" i="70"/>
  <c r="AX12" i="92"/>
  <c r="AX12" i="93"/>
  <c r="BP12" i="92"/>
  <c r="BP12" i="93"/>
  <c r="CB12" i="92"/>
  <c r="CD12" i="93"/>
  <c r="AJ12"/>
  <c r="DD12" i="92"/>
  <c r="DF12" i="93"/>
  <c r="C12" i="92"/>
  <c r="C12" i="93"/>
  <c r="CI12" i="70"/>
  <c r="R12" i="92"/>
  <c r="S12" s="1"/>
  <c r="AJ12"/>
  <c r="AA11" i="82"/>
  <c r="BB12" i="92"/>
  <c r="B12"/>
  <c r="B12" i="93"/>
  <c r="BD12" i="92"/>
  <c r="BD12" i="93"/>
  <c r="BV12" i="92"/>
  <c r="BV12" i="93"/>
  <c r="CE12" i="92"/>
  <c r="CG12" i="93"/>
  <c r="DI12" i="92"/>
  <c r="DK12" i="93"/>
  <c r="DO12" i="92"/>
  <c r="DQ12" i="93"/>
  <c r="AY7" i="92"/>
  <c r="AY7" i="93"/>
  <c r="BK7" i="92"/>
  <c r="BK7" i="93"/>
  <c r="BQ7" i="92"/>
  <c r="BQ7" i="93"/>
  <c r="DJ7" i="92"/>
  <c r="DL7" i="93"/>
  <c r="DM7" i="92"/>
  <c r="DO7" i="93"/>
  <c r="EE7" i="92"/>
  <c r="EJ7" i="93"/>
  <c r="AA6" i="82"/>
  <c r="AF7" i="72" s="1"/>
  <c r="BE7" i="92"/>
  <c r="BE7" i="93"/>
  <c r="EK7" i="92"/>
  <c r="EP7" i="93"/>
  <c r="BV7" i="92"/>
  <c r="BV7" i="93"/>
  <c r="DA7" i="92"/>
  <c r="DC7" i="93"/>
  <c r="CF7" i="92"/>
  <c r="CH7" i="93"/>
  <c r="O7" i="92"/>
  <c r="O7" i="93"/>
  <c r="CC7" i="92"/>
  <c r="CE7" i="93"/>
  <c r="BJ7" i="92"/>
  <c r="BJ7" i="93"/>
  <c r="DL7" i="92"/>
  <c r="DN7" i="93"/>
  <c r="AJ7"/>
  <c r="BW7" i="92"/>
  <c r="BW7" i="93"/>
  <c r="DP7" i="92"/>
  <c r="DR7" i="93"/>
  <c r="BD7" i="92"/>
  <c r="BD7" i="93"/>
  <c r="CE7" i="92"/>
  <c r="CG7" i="93"/>
  <c r="DI7" i="92"/>
  <c r="DK7" i="93"/>
  <c r="DO7" i="92"/>
  <c r="DQ7" i="93"/>
  <c r="DV7" i="92"/>
  <c r="DW7" s="1"/>
  <c r="EA7" i="93"/>
  <c r="EB7" s="1"/>
  <c r="DD7" i="92"/>
  <c r="DF7" i="93"/>
  <c r="J14" i="82"/>
  <c r="X7" i="92"/>
  <c r="Y7" s="1"/>
  <c r="Z7" i="72"/>
  <c r="AD7" i="92"/>
  <c r="AE7" s="1"/>
  <c r="CR7"/>
  <c r="CT7" i="93"/>
  <c r="AX7" i="92"/>
  <c r="AX7" i="93"/>
  <c r="BP7" i="92"/>
  <c r="BP7" i="93"/>
  <c r="CB7" i="92"/>
  <c r="CD7" i="93"/>
  <c r="BK5" i="92"/>
  <c r="BK5" i="93"/>
  <c r="AY5" i="92"/>
  <c r="AY5" i="93"/>
  <c r="BQ5" i="92"/>
  <c r="BQ5" i="93"/>
  <c r="CC5" i="92"/>
  <c r="CE5" i="93"/>
  <c r="CF5" i="92"/>
  <c r="CH5" i="93"/>
  <c r="BW5" i="92"/>
  <c r="BW5" i="93"/>
  <c r="DJ5" i="92"/>
  <c r="DL5" i="93"/>
  <c r="DM5" i="92"/>
  <c r="DO5" i="93"/>
  <c r="AJ5"/>
  <c r="DD5" i="92"/>
  <c r="DF5" i="93"/>
  <c r="CR5" i="92"/>
  <c r="CT5" i="93"/>
  <c r="BV5" i="92"/>
  <c r="BV5" i="93"/>
  <c r="CE5" i="92"/>
  <c r="CG5" i="93"/>
  <c r="DI5" i="92"/>
  <c r="DK5" i="93"/>
  <c r="DO5" i="92"/>
  <c r="DQ5" i="93"/>
  <c r="DV5" i="92"/>
  <c r="DW5" s="1"/>
  <c r="EA5" i="93"/>
  <c r="EB5" s="1"/>
  <c r="DA5" i="92"/>
  <c r="DC5" i="93"/>
  <c r="CI5" i="70"/>
  <c r="AR5" i="92"/>
  <c r="AR5" i="93"/>
  <c r="BJ5" i="92"/>
  <c r="BJ5" i="93"/>
  <c r="DL5" i="92"/>
  <c r="DN5" i="93"/>
  <c r="EE5" i="92"/>
  <c r="EJ5" i="93"/>
  <c r="EK5" i="92"/>
  <c r="EP5" i="93"/>
  <c r="BB5" i="92"/>
  <c r="AX5"/>
  <c r="AX5" i="93"/>
  <c r="BP5" i="92"/>
  <c r="BP5" i="93"/>
  <c r="CB5" i="92"/>
  <c r="CD5" i="93"/>
  <c r="AV9" i="92"/>
  <c r="O9"/>
  <c r="O9" i="93"/>
  <c r="BK9" i="92"/>
  <c r="BK9" i="93"/>
  <c r="CC9" i="92"/>
  <c r="CE9" i="93"/>
  <c r="DP9" i="92"/>
  <c r="DR9" i="93"/>
  <c r="EK9" i="92"/>
  <c r="EP9" i="93"/>
  <c r="F9"/>
  <c r="K9" i="92"/>
  <c r="K9" i="93"/>
  <c r="BD9" i="92"/>
  <c r="BD9" i="93"/>
  <c r="BV9" i="92"/>
  <c r="BV9" i="93"/>
  <c r="CE9" i="92"/>
  <c r="CG9" i="93"/>
  <c r="DI9" i="92"/>
  <c r="DK9" i="93"/>
  <c r="DO9" i="92"/>
  <c r="DQ9" i="93"/>
  <c r="Z9" i="72"/>
  <c r="AD9" i="92"/>
  <c r="AE9" s="1"/>
  <c r="AY9"/>
  <c r="AY9" i="93"/>
  <c r="BQ9" i="92"/>
  <c r="BQ9" i="93"/>
  <c r="CI9" i="92"/>
  <c r="CK9" i="93"/>
  <c r="DJ9" i="92"/>
  <c r="DL9" i="93"/>
  <c r="BJ9" i="92"/>
  <c r="BJ9" i="93"/>
  <c r="DL9" i="92"/>
  <c r="DN9" i="93"/>
  <c r="AJ9"/>
  <c r="DV9" i="92"/>
  <c r="DW9" s="1"/>
  <c r="EA9" i="93"/>
  <c r="EB9" s="1"/>
  <c r="DA9" i="92"/>
  <c r="DC9" i="93"/>
  <c r="DD9" i="92"/>
  <c r="DF9" i="93"/>
  <c r="AA8" i="82"/>
  <c r="AF9" i="72" s="1"/>
  <c r="C9" i="92"/>
  <c r="C9" i="93"/>
  <c r="BE9" i="92"/>
  <c r="BE9" i="93"/>
  <c r="BW9" i="92"/>
  <c r="BW9" i="93"/>
  <c r="CR9" i="92"/>
  <c r="CT9" i="93"/>
  <c r="DM9" i="92"/>
  <c r="DO9" i="93"/>
  <c r="EE9" i="92"/>
  <c r="EJ9" i="93"/>
  <c r="AX9" i="92"/>
  <c r="AX9" i="93"/>
  <c r="BP9" i="92"/>
  <c r="BP9" i="93"/>
  <c r="CB9" i="92"/>
  <c r="CD9" i="93"/>
  <c r="CC11" i="92"/>
  <c r="CE11" i="93"/>
  <c r="Z11" i="72"/>
  <c r="AD11" i="92"/>
  <c r="AE11" s="1"/>
  <c r="O11"/>
  <c r="O11" i="93"/>
  <c r="BE11" i="92"/>
  <c r="BE11" i="93"/>
  <c r="BW11" i="92"/>
  <c r="BW11" i="93"/>
  <c r="DP11" i="92"/>
  <c r="DR11" i="93"/>
  <c r="EE11" i="92"/>
  <c r="EJ11" i="93"/>
  <c r="L11" i="92"/>
  <c r="L11" i="93"/>
  <c r="BD11" i="92"/>
  <c r="BD11" i="93"/>
  <c r="BV11" i="92"/>
  <c r="BV11" i="93"/>
  <c r="CE11" i="92"/>
  <c r="CG11" i="93"/>
  <c r="DI11" i="92"/>
  <c r="DK11" i="93"/>
  <c r="DO11" i="92"/>
  <c r="DQ11" i="93"/>
  <c r="R11" i="92"/>
  <c r="S11" s="1"/>
  <c r="AJ11"/>
  <c r="AA10" i="82"/>
  <c r="AF11" i="72" s="1"/>
  <c r="U11" i="92"/>
  <c r="U11" i="93"/>
  <c r="BK11" i="92"/>
  <c r="BK11" i="93"/>
  <c r="DJ11" i="92"/>
  <c r="DL11" i="93"/>
  <c r="EK11" i="92"/>
  <c r="EP11" i="93"/>
  <c r="BJ11" i="92"/>
  <c r="BJ11" i="93"/>
  <c r="DL11" i="92"/>
  <c r="DN11" i="93"/>
  <c r="AJ11"/>
  <c r="DV11" i="92"/>
  <c r="DW11" s="1"/>
  <c r="EA11" i="93"/>
  <c r="EB11" s="1"/>
  <c r="DA11" i="92"/>
  <c r="DC11" i="93"/>
  <c r="DD11" i="92"/>
  <c r="DF11" i="93"/>
  <c r="AV11" i="92"/>
  <c r="F11"/>
  <c r="F11" i="93"/>
  <c r="AY11" i="92"/>
  <c r="AY11" i="93"/>
  <c r="BQ11" i="92"/>
  <c r="BQ11" i="93"/>
  <c r="CR11" i="92"/>
  <c r="CT11" i="93"/>
  <c r="DM11" i="92"/>
  <c r="DO11" i="93"/>
  <c r="DY11" i="92"/>
  <c r="ED11" i="93"/>
  <c r="AX11" i="92"/>
  <c r="AX11" i="93"/>
  <c r="BP11" i="92"/>
  <c r="BP11" i="93"/>
  <c r="CB11" i="92"/>
  <c r="CD11" i="93"/>
  <c r="O6" i="92"/>
  <c r="O6" i="93"/>
  <c r="BE6" i="92"/>
  <c r="BE6" i="93"/>
  <c r="BW6" i="92"/>
  <c r="BW6" i="93"/>
  <c r="CX6" i="92"/>
  <c r="CZ6" i="93"/>
  <c r="DM6" i="92"/>
  <c r="DO6" i="93"/>
  <c r="EE6" i="92"/>
  <c r="EJ6" i="93"/>
  <c r="BJ6" i="92"/>
  <c r="BJ6" i="93"/>
  <c r="CH6" i="92"/>
  <c r="CJ6" i="93"/>
  <c r="DL6" i="92"/>
  <c r="DN6" i="93"/>
  <c r="AJ6"/>
  <c r="DV6" i="92"/>
  <c r="DW6" s="1"/>
  <c r="EA6" i="93"/>
  <c r="EB6" s="1"/>
  <c r="DA6" i="92"/>
  <c r="DC6" i="93"/>
  <c r="DD6" i="92"/>
  <c r="DF6" i="93"/>
  <c r="AA5" i="82"/>
  <c r="AF6" i="72" s="1"/>
  <c r="X6" i="92"/>
  <c r="Y6" s="1"/>
  <c r="Z6" i="72"/>
  <c r="AD6" i="92"/>
  <c r="AE6" s="1"/>
  <c r="AS6"/>
  <c r="AS6" i="93"/>
  <c r="BK6" i="92"/>
  <c r="BK6" i="93"/>
  <c r="CC6" i="92"/>
  <c r="CE6" i="93"/>
  <c r="DP6" i="92"/>
  <c r="DR6" i="93"/>
  <c r="EK6" i="92"/>
  <c r="EP6" i="93"/>
  <c r="H6" i="92"/>
  <c r="H6" i="93"/>
  <c r="AX6" i="92"/>
  <c r="AX6" i="93"/>
  <c r="BP6" i="92"/>
  <c r="BP6" i="93"/>
  <c r="CB6" i="92"/>
  <c r="CD6" i="93"/>
  <c r="CO6" i="92"/>
  <c r="CQ6" i="93"/>
  <c r="I6" i="92"/>
  <c r="I6" i="93"/>
  <c r="AY6" i="92"/>
  <c r="AY6" i="93"/>
  <c r="BQ6" i="92"/>
  <c r="BQ6" i="93"/>
  <c r="CR6" i="92"/>
  <c r="CT6" i="93"/>
  <c r="DJ6" i="92"/>
  <c r="DL6" i="93"/>
  <c r="BD6" i="92"/>
  <c r="BD6" i="93"/>
  <c r="BV6" i="92"/>
  <c r="BV6" i="93"/>
  <c r="CE6" i="92"/>
  <c r="CG6" i="93"/>
  <c r="DI6" i="92"/>
  <c r="DK6" i="93"/>
  <c r="DO6" i="92"/>
  <c r="DQ6" i="93"/>
  <c r="DS6" s="1"/>
  <c r="CO12" i="92"/>
  <c r="CQ12" i="93"/>
  <c r="BY13" i="92"/>
  <c r="CA13" s="1"/>
  <c r="BY4"/>
  <c r="CA4" s="1"/>
  <c r="BY5"/>
  <c r="CA5" s="1"/>
  <c r="BY7"/>
  <c r="CA7" s="1"/>
  <c r="BY9"/>
  <c r="CA9" s="1"/>
  <c r="BY11"/>
  <c r="CA11" s="1"/>
  <c r="BY12"/>
  <c r="CA12" s="1"/>
  <c r="BY14"/>
  <c r="CA14" s="1"/>
  <c r="BY6"/>
  <c r="CA6" s="1"/>
  <c r="BY8"/>
  <c r="CA8" s="1"/>
  <c r="BY10"/>
  <c r="CA10" s="1"/>
  <c r="AF8"/>
  <c r="E7"/>
  <c r="E6"/>
  <c r="Z6"/>
  <c r="E8"/>
  <c r="Z8"/>
  <c r="Z10"/>
  <c r="BH13" i="70"/>
  <c r="I9"/>
  <c r="EI5" i="93"/>
  <c r="BQ6" i="70"/>
  <c r="I7"/>
  <c r="C8"/>
  <c r="R10"/>
  <c r="I13"/>
  <c r="M14" i="61"/>
  <c r="EI9" i="93"/>
  <c r="BG14" i="70"/>
  <c r="BL10" i="72"/>
  <c r="BL12"/>
  <c r="BL13"/>
  <c r="AJ8" i="70"/>
  <c r="AJ12"/>
  <c r="AJ13"/>
  <c r="BQ13"/>
  <c r="ER14" i="93"/>
  <c r="C6" i="70"/>
  <c r="M7" i="61"/>
  <c r="O7" i="70" s="1"/>
  <c r="BQ8"/>
  <c r="AJ11"/>
  <c r="I12"/>
  <c r="X13"/>
  <c r="DW4" i="93"/>
  <c r="BG6" i="70"/>
  <c r="BT7"/>
  <c r="BG10"/>
  <c r="BT11"/>
  <c r="X6"/>
  <c r="M8" i="61"/>
  <c r="O8" i="70" s="1"/>
  <c r="I10"/>
  <c r="BQ12"/>
  <c r="F14"/>
  <c r="BT8"/>
  <c r="BG12"/>
  <c r="BC4"/>
  <c r="BT5"/>
  <c r="BG8"/>
  <c r="BG13"/>
  <c r="CG13"/>
  <c r="BT14"/>
  <c r="M6" i="61"/>
  <c r="O6" i="70" s="1"/>
  <c r="I8"/>
  <c r="X8"/>
  <c r="F9"/>
  <c r="M10" i="61"/>
  <c r="O10" i="70" s="1"/>
  <c r="F11"/>
  <c r="R11"/>
  <c r="BQ11"/>
  <c r="BG9"/>
  <c r="AU25" i="87"/>
  <c r="BN9" i="70"/>
  <c r="BO9" s="1"/>
  <c r="BN8"/>
  <c r="BO8" s="1"/>
  <c r="BN6"/>
  <c r="BO6" s="1"/>
  <c r="AJ7" i="92"/>
  <c r="AV7"/>
  <c r="BF3" i="82"/>
  <c r="BF4"/>
  <c r="BF5"/>
  <c r="BF6"/>
  <c r="BF7"/>
  <c r="BF8"/>
  <c r="BF9"/>
  <c r="BN10" i="70"/>
  <c r="BO10" s="1"/>
  <c r="BF10" i="82"/>
  <c r="BN11" i="70"/>
  <c r="BO11" s="1"/>
  <c r="BF11" i="82"/>
  <c r="BN12" i="70"/>
  <c r="BO12" s="1"/>
  <c r="BF12" i="82"/>
  <c r="BN13" i="70"/>
  <c r="BO13" s="1"/>
  <c r="BF13" i="82"/>
  <c r="BN14" i="70"/>
  <c r="BO14" s="1"/>
  <c r="AT14" i="82"/>
  <c r="AO14"/>
  <c r="AJ14"/>
  <c r="AU14"/>
  <c r="AP14"/>
  <c r="AK14"/>
  <c r="E4" i="70"/>
  <c r="X4" i="72"/>
  <c r="Q4" i="70"/>
  <c r="BI4" i="69"/>
  <c r="CE4" i="70" s="1"/>
  <c r="BK4" i="69"/>
  <c r="CH4" i="70" s="1"/>
  <c r="H6"/>
  <c r="AP6" i="72"/>
  <c r="AI6" i="70"/>
  <c r="BK6" i="69"/>
  <c r="CH6" i="70" s="1"/>
  <c r="F7" i="72"/>
  <c r="B7" i="70"/>
  <c r="E7"/>
  <c r="X7" i="72"/>
  <c r="Q7" i="70"/>
  <c r="AJ7" i="72"/>
  <c r="AC7" i="70"/>
  <c r="BI7" i="69"/>
  <c r="CE7" i="70" s="1"/>
  <c r="BK8" i="69"/>
  <c r="CH8" i="70" s="1"/>
  <c r="T9" i="72"/>
  <c r="O9" i="69"/>
  <c r="N9" i="70" s="1"/>
  <c r="AJ9" i="72"/>
  <c r="AC9" i="70"/>
  <c r="AP9" i="72"/>
  <c r="AI9" i="70"/>
  <c r="E10" i="93"/>
  <c r="E10" i="70"/>
  <c r="AJ10" i="72"/>
  <c r="AC10" i="70"/>
  <c r="BK10" i="69"/>
  <c r="CH10" i="70" s="1"/>
  <c r="H11"/>
  <c r="E12" i="93"/>
  <c r="E12" i="70"/>
  <c r="E13" i="93"/>
  <c r="E13" i="70"/>
  <c r="T13" i="72"/>
  <c r="O13" i="69"/>
  <c r="N13" i="70" s="1"/>
  <c r="F14" i="72"/>
  <c r="B14" i="70"/>
  <c r="AJ14" i="72"/>
  <c r="AC14" i="70"/>
  <c r="BQ4" i="72"/>
  <c r="BS4"/>
  <c r="BU4"/>
  <c r="CI4"/>
  <c r="CO4"/>
  <c r="BQ5"/>
  <c r="BS5"/>
  <c r="BU5"/>
  <c r="CI5"/>
  <c r="CO5"/>
  <c r="BQ6"/>
  <c r="BS6"/>
  <c r="BU6"/>
  <c r="CI6"/>
  <c r="CO6"/>
  <c r="BQ7"/>
  <c r="BS7"/>
  <c r="BU7"/>
  <c r="CI7"/>
  <c r="CO7"/>
  <c r="BQ8"/>
  <c r="BS8"/>
  <c r="BU8"/>
  <c r="CI8"/>
  <c r="CO8"/>
  <c r="BQ9"/>
  <c r="BS9"/>
  <c r="BU9"/>
  <c r="CI9"/>
  <c r="CO9"/>
  <c r="BQ10"/>
  <c r="BS10"/>
  <c r="BU10"/>
  <c r="CI10"/>
  <c r="CO10"/>
  <c r="BQ11"/>
  <c r="BS11"/>
  <c r="BU11"/>
  <c r="CI11"/>
  <c r="CO11"/>
  <c r="BQ12"/>
  <c r="BS12"/>
  <c r="BU12"/>
  <c r="CI12"/>
  <c r="CO12"/>
  <c r="BQ13"/>
  <c r="BS13"/>
  <c r="BU13"/>
  <c r="CI13"/>
  <c r="CO13"/>
  <c r="BQ14"/>
  <c r="BS14"/>
  <c r="BU14"/>
  <c r="CI14"/>
  <c r="CO14"/>
  <c r="CP15" i="70"/>
  <c r="CQ15" s="1"/>
  <c r="CU15"/>
  <c r="BR14" i="82"/>
  <c r="AJ10" i="70"/>
  <c r="BQ10"/>
  <c r="AI10"/>
  <c r="BI10" i="69"/>
  <c r="CE10" i="70" s="1"/>
  <c r="C10"/>
  <c r="X10" i="72"/>
  <c r="BM14" i="82"/>
  <c r="BK12" i="69"/>
  <c r="CH12" i="70" s="1"/>
  <c r="H12"/>
  <c r="AI12"/>
  <c r="AC14" i="82"/>
  <c r="AP6" i="92"/>
  <c r="AQ6" s="1"/>
  <c r="O6" i="69"/>
  <c r="N6" i="70" s="1"/>
  <c r="X6" i="72"/>
  <c r="BB6" i="70"/>
  <c r="AX6" i="72"/>
  <c r="AC6" i="70"/>
  <c r="P6" i="72"/>
  <c r="B6" i="70"/>
  <c r="Q9"/>
  <c r="BK9" i="69"/>
  <c r="CH9" i="70" s="1"/>
  <c r="BB9"/>
  <c r="AX9" i="72"/>
  <c r="P9"/>
  <c r="E9" i="70"/>
  <c r="E9" i="93"/>
  <c r="B9" i="70"/>
  <c r="BI9" i="69"/>
  <c r="CE9" i="70" s="1"/>
  <c r="AP10" i="92"/>
  <c r="AQ10" s="1"/>
  <c r="O10" i="69"/>
  <c r="N10" i="70" s="1"/>
  <c r="BB10"/>
  <c r="AX10" i="72"/>
  <c r="P10"/>
  <c r="D14" i="82"/>
  <c r="F14" s="1"/>
  <c r="H10" i="70"/>
  <c r="B10"/>
  <c r="AP8" i="92"/>
  <c r="AQ8" s="1"/>
  <c r="O8" i="69"/>
  <c r="N8" i="70" s="1"/>
  <c r="X8" i="72"/>
  <c r="BB8" i="70"/>
  <c r="AX8" i="72"/>
  <c r="AI8" i="70"/>
  <c r="AJ8" i="72"/>
  <c r="P8"/>
  <c r="H8" i="70"/>
  <c r="B8"/>
  <c r="AP13" i="92"/>
  <c r="AQ13" s="1"/>
  <c r="Q13" i="70"/>
  <c r="BK13" i="69"/>
  <c r="CH13" i="70" s="1"/>
  <c r="BB13"/>
  <c r="AX13" i="72"/>
  <c r="AI13" i="70"/>
  <c r="AC13"/>
  <c r="P13" i="72"/>
  <c r="C13" i="70"/>
  <c r="B13"/>
  <c r="O14" i="69"/>
  <c r="N14" i="70" s="1"/>
  <c r="R14"/>
  <c r="Q14"/>
  <c r="BK14" i="69"/>
  <c r="CH14" i="70" s="1"/>
  <c r="BB14"/>
  <c r="AX14" i="72"/>
  <c r="AP14"/>
  <c r="P14"/>
  <c r="I14" i="70"/>
  <c r="E14"/>
  <c r="E14" i="93"/>
  <c r="BQ14" i="70"/>
  <c r="O7" i="69"/>
  <c r="N7" i="70" s="1"/>
  <c r="BK7" i="69"/>
  <c r="CH7" i="70" s="1"/>
  <c r="BB7"/>
  <c r="AX7" i="72"/>
  <c r="AJ7" i="70"/>
  <c r="AI7"/>
  <c r="P7" i="72"/>
  <c r="H7" i="70"/>
  <c r="I14" i="82"/>
  <c r="K14" s="1"/>
  <c r="O11" i="69"/>
  <c r="N11" i="70" s="1"/>
  <c r="Q11"/>
  <c r="BK11" i="69"/>
  <c r="CH11" i="70" s="1"/>
  <c r="BB11"/>
  <c r="AX11" i="72"/>
  <c r="AI11" i="70"/>
  <c r="P11" i="72"/>
  <c r="X11" i="70"/>
  <c r="AC11"/>
  <c r="E11"/>
  <c r="E11" i="93"/>
  <c r="C11" i="70"/>
  <c r="B11"/>
  <c r="BI11" i="69"/>
  <c r="CE11" i="70" s="1"/>
  <c r="O14" i="82"/>
  <c r="P4" i="72"/>
  <c r="H4" i="70"/>
  <c r="E4" i="93"/>
  <c r="C4" i="70"/>
  <c r="D4" s="1"/>
  <c r="BB12"/>
  <c r="AF12" i="72"/>
  <c r="Y14" i="82"/>
  <c r="O12" i="69"/>
  <c r="N12" i="70" s="1"/>
  <c r="X12" i="92"/>
  <c r="Y12" s="1"/>
  <c r="Q12" i="70"/>
  <c r="AX14" i="82"/>
  <c r="BA14" s="1"/>
  <c r="AX12" i="72"/>
  <c r="AV12" i="92"/>
  <c r="T14" i="82"/>
  <c r="AC12" i="70"/>
  <c r="P12" i="72"/>
  <c r="F12"/>
  <c r="BI12" i="69"/>
  <c r="CE12" i="70" s="1"/>
  <c r="S14" i="82"/>
  <c r="U14" s="1"/>
  <c r="M5" i="61"/>
  <c r="O5" i="70" s="1"/>
  <c r="BQ5"/>
  <c r="F5"/>
  <c r="AA5" i="93"/>
  <c r="AZ4" i="82"/>
  <c r="I5" i="70"/>
  <c r="C5"/>
  <c r="X5"/>
  <c r="E14" i="82"/>
  <c r="AH15" i="72" s="1"/>
  <c r="AJ5" i="70"/>
  <c r="R5" i="92"/>
  <c r="S5" s="1"/>
  <c r="U4" i="82"/>
  <c r="Q5" i="70"/>
  <c r="V4" i="82"/>
  <c r="AL5" i="72" s="1"/>
  <c r="AA4" i="82"/>
  <c r="AE4"/>
  <c r="AV5" i="92" s="1"/>
  <c r="AY4" i="82"/>
  <c r="AC5" i="70"/>
  <c r="BI5" i="69"/>
  <c r="CE5" i="70" s="1"/>
  <c r="Z5" i="72"/>
  <c r="O5" i="69"/>
  <c r="N5" i="70" s="1"/>
  <c r="X14" i="82"/>
  <c r="N14"/>
  <c r="P14" s="1"/>
  <c r="BB5" i="70"/>
  <c r="AD5" i="92"/>
  <c r="AE5" s="1"/>
  <c r="BK5" i="69"/>
  <c r="CH5" i="70" s="1"/>
  <c r="AU5"/>
  <c r="AZ5" i="72"/>
  <c r="BA12" s="1"/>
  <c r="AX5"/>
  <c r="AD14" i="82"/>
  <c r="AF14" s="1"/>
  <c r="AP5" i="72"/>
  <c r="H5" i="70"/>
  <c r="E5"/>
  <c r="E5" i="93"/>
  <c r="F5" i="72"/>
  <c r="B5" i="70"/>
  <c r="BH14" i="82"/>
  <c r="AP9" i="93" l="1"/>
  <c r="AQ9" s="1"/>
  <c r="AP9" i="92"/>
  <c r="AQ9" s="1"/>
  <c r="AP11"/>
  <c r="AQ11" s="1"/>
  <c r="BK4" i="93"/>
  <c r="BL4" s="1"/>
  <c r="BK4" i="92"/>
  <c r="BL4" s="1"/>
  <c r="AM4"/>
  <c r="AP11" i="93"/>
  <c r="AQ11" s="1"/>
  <c r="AP5" i="92"/>
  <c r="AQ5" s="1"/>
  <c r="AP5" i="93"/>
  <c r="AQ5" s="1"/>
  <c r="AP7" i="92"/>
  <c r="AQ7" s="1"/>
  <c r="AP7" i="93"/>
  <c r="AQ7" s="1"/>
  <c r="AP8"/>
  <c r="AQ8" s="1"/>
  <c r="AP6"/>
  <c r="AQ6" s="1"/>
  <c r="AP13"/>
  <c r="AQ13" s="1"/>
  <c r="AP14" i="92"/>
  <c r="AQ14" s="1"/>
  <c r="AP14" i="93"/>
  <c r="AQ14" s="1"/>
  <c r="AP12"/>
  <c r="AQ12" s="1"/>
  <c r="BT4" i="92"/>
  <c r="BU4" s="1"/>
  <c r="BT4" i="93"/>
  <c r="BU4" s="1"/>
  <c r="BQ4" i="92"/>
  <c r="BR4" s="1"/>
  <c r="BQ4" i="93"/>
  <c r="BR4" s="1"/>
  <c r="BE4"/>
  <c r="BF4" s="1"/>
  <c r="AG4" i="70"/>
  <c r="AP4" i="92"/>
  <c r="AQ4" s="1"/>
  <c r="U4" i="61"/>
  <c r="AA4" i="70" s="1"/>
  <c r="AB4" s="1"/>
  <c r="O4" i="61"/>
  <c r="AA4" i="93" s="1"/>
  <c r="AM9" i="72"/>
  <c r="AE14" i="82"/>
  <c r="AG14"/>
  <c r="Z14"/>
  <c r="AB14"/>
  <c r="BJ14"/>
  <c r="BK14"/>
  <c r="G14"/>
  <c r="Z15" i="69" s="1"/>
  <c r="AL15" i="72" s="1"/>
  <c r="AN15"/>
  <c r="Q14" i="82"/>
  <c r="AD15" i="69" s="1"/>
  <c r="L14" i="82"/>
  <c r="AH15" i="69" s="1"/>
  <c r="AT15" i="72"/>
  <c r="I4" i="93"/>
  <c r="DK11" i="92"/>
  <c r="V14" i="82"/>
  <c r="W14"/>
  <c r="U14" i="93"/>
  <c r="O14" i="70"/>
  <c r="O13" i="92"/>
  <c r="AG10" i="93"/>
  <c r="X10" i="70"/>
  <c r="AG9" i="93"/>
  <c r="X9" i="70"/>
  <c r="U9" i="92"/>
  <c r="O9" i="70"/>
  <c r="AG7" i="93"/>
  <c r="X7" i="70"/>
  <c r="CI7" i="92"/>
  <c r="BQ7" i="70"/>
  <c r="BA8" i="72"/>
  <c r="I4" i="92"/>
  <c r="R4"/>
  <c r="S4" s="1"/>
  <c r="L4" i="93"/>
  <c r="L4" i="92"/>
  <c r="BA14" i="72"/>
  <c r="BA11"/>
  <c r="BA7"/>
  <c r="AQ11"/>
  <c r="BA10"/>
  <c r="BA5"/>
  <c r="BA4"/>
  <c r="BA13"/>
  <c r="BA6"/>
  <c r="BA9"/>
  <c r="AK14"/>
  <c r="U13"/>
  <c r="AK6"/>
  <c r="BB4" i="93"/>
  <c r="BB4" i="92"/>
  <c r="P4" i="70"/>
  <c r="U4" i="93"/>
  <c r="V4" s="1"/>
  <c r="U4" i="92"/>
  <c r="V4" s="1"/>
  <c r="AY5" i="72"/>
  <c r="AY4"/>
  <c r="AY11"/>
  <c r="AY8"/>
  <c r="AQ9"/>
  <c r="AQ6"/>
  <c r="AQ13"/>
  <c r="AK11"/>
  <c r="U8"/>
  <c r="U5"/>
  <c r="AM11"/>
  <c r="AM6"/>
  <c r="U7"/>
  <c r="AM7"/>
  <c r="AQ7"/>
  <c r="AY12"/>
  <c r="AY7"/>
  <c r="U9"/>
  <c r="AK7"/>
  <c r="AQ12"/>
  <c r="U10"/>
  <c r="U6"/>
  <c r="AM14"/>
  <c r="AK13"/>
  <c r="AM10"/>
  <c r="U14"/>
  <c r="AK4"/>
  <c r="AQ4"/>
  <c r="AQ5"/>
  <c r="AY6"/>
  <c r="AK10"/>
  <c r="AM5"/>
  <c r="AM4"/>
  <c r="AQ14"/>
  <c r="AY14"/>
  <c r="AY13"/>
  <c r="AK8"/>
  <c r="AY10"/>
  <c r="AY9"/>
  <c r="AK9"/>
  <c r="U12"/>
  <c r="AQ8"/>
  <c r="U4"/>
  <c r="AM8"/>
  <c r="AQ10"/>
  <c r="AM12"/>
  <c r="U11"/>
  <c r="AM13"/>
  <c r="AK12"/>
  <c r="AK5"/>
  <c r="O13" i="93"/>
  <c r="CD6" i="92"/>
  <c r="BR8"/>
  <c r="T11" i="93"/>
  <c r="V11" s="1"/>
  <c r="T7"/>
  <c r="CU8" i="92"/>
  <c r="BT8" i="93"/>
  <c r="BU8" s="1"/>
  <c r="BT9" i="92"/>
  <c r="BU9" s="1"/>
  <c r="T8" i="93"/>
  <c r="T10"/>
  <c r="T6"/>
  <c r="AS9" i="92"/>
  <c r="T12" i="93"/>
  <c r="V12" s="1"/>
  <c r="BT7" i="92"/>
  <c r="BU7" s="1"/>
  <c r="L6"/>
  <c r="T5" i="93"/>
  <c r="AS5"/>
  <c r="AT5" s="1"/>
  <c r="T14"/>
  <c r="V14" s="1"/>
  <c r="T13"/>
  <c r="V13" s="1"/>
  <c r="T9"/>
  <c r="AG9" i="92"/>
  <c r="CQ10" i="93"/>
  <c r="CU10" i="92"/>
  <c r="CU4"/>
  <c r="CO9"/>
  <c r="CU6"/>
  <c r="BL5"/>
  <c r="AG7"/>
  <c r="U9" i="93"/>
  <c r="AG10" i="92"/>
  <c r="AS9" i="93"/>
  <c r="O4"/>
  <c r="O4" i="92"/>
  <c r="CQ9" i="93"/>
  <c r="CD7" i="92"/>
  <c r="ED9" i="93"/>
  <c r="C7"/>
  <c r="C7" i="92"/>
  <c r="BF6"/>
  <c r="I7"/>
  <c r="ED6" i="93"/>
  <c r="I13" i="92"/>
  <c r="AB8" i="93"/>
  <c r="AF6"/>
  <c r="AF13"/>
  <c r="AF9"/>
  <c r="AH9" s="1"/>
  <c r="AF10"/>
  <c r="AH10" s="1"/>
  <c r="AF12"/>
  <c r="AH12" s="1"/>
  <c r="AF5"/>
  <c r="AF11"/>
  <c r="AF14"/>
  <c r="AH14" s="1"/>
  <c r="AF7"/>
  <c r="AH7" s="1"/>
  <c r="Z11"/>
  <c r="Z9"/>
  <c r="Z12"/>
  <c r="AB12" s="1"/>
  <c r="Z14"/>
  <c r="Z13"/>
  <c r="AB13" s="1"/>
  <c r="Z5"/>
  <c r="AB5" s="1"/>
  <c r="Z7"/>
  <c r="EN13"/>
  <c r="N7"/>
  <c r="P7" s="1"/>
  <c r="N14"/>
  <c r="N6"/>
  <c r="P6" s="1"/>
  <c r="N12"/>
  <c r="N9"/>
  <c r="P9" s="1"/>
  <c r="N5"/>
  <c r="N10"/>
  <c r="P10" s="1"/>
  <c r="N13"/>
  <c r="N11"/>
  <c r="P11" s="1"/>
  <c r="N8"/>
  <c r="P8" s="1"/>
  <c r="EI13" i="92"/>
  <c r="BR9"/>
  <c r="DK10"/>
  <c r="DM12" i="93"/>
  <c r="BF12"/>
  <c r="DK9" i="92"/>
  <c r="DQ6"/>
  <c r="BF13" i="93"/>
  <c r="BH9" i="70"/>
  <c r="BI9" s="1"/>
  <c r="BT9" i="93"/>
  <c r="BU9" s="1"/>
  <c r="DM6"/>
  <c r="DK6" i="92"/>
  <c r="DP6" i="93"/>
  <c r="DK14" i="92"/>
  <c r="ED14" i="93"/>
  <c r="I7"/>
  <c r="CN7"/>
  <c r="DQ7" i="92"/>
  <c r="CG5"/>
  <c r="X5"/>
  <c r="Y5" s="1"/>
  <c r="BR5"/>
  <c r="CW4" i="93"/>
  <c r="CG5" i="70"/>
  <c r="EV12" i="93"/>
  <c r="CK4"/>
  <c r="EV10"/>
  <c r="CW6"/>
  <c r="L6"/>
  <c r="ED4"/>
  <c r="I13"/>
  <c r="BH7" i="70"/>
  <c r="EV11" i="93"/>
  <c r="EV4"/>
  <c r="BT8" i="92"/>
  <c r="BU8" s="1"/>
  <c r="DK5"/>
  <c r="DY10"/>
  <c r="ED13" i="93"/>
  <c r="BX13"/>
  <c r="EU5"/>
  <c r="DQ4" i="92"/>
  <c r="BX13"/>
  <c r="CG10" i="70"/>
  <c r="CD9" i="92"/>
  <c r="BL7"/>
  <c r="DH13"/>
  <c r="DH12"/>
  <c r="DH11"/>
  <c r="DH10"/>
  <c r="DH9"/>
  <c r="DH8"/>
  <c r="DH7"/>
  <c r="DH6"/>
  <c r="CG9" i="70"/>
  <c r="F9" i="92"/>
  <c r="CK7" i="93"/>
  <c r="BR12" i="92"/>
  <c r="ED10" i="93"/>
  <c r="DK8" i="92"/>
  <c r="DN8"/>
  <c r="BR6"/>
  <c r="J6"/>
  <c r="CF11" i="93"/>
  <c r="BL11"/>
  <c r="BX11"/>
  <c r="BR7" i="92"/>
  <c r="DH5"/>
  <c r="CF9" i="93"/>
  <c r="DK7" i="92"/>
  <c r="AZ14" i="93"/>
  <c r="BF10" i="92"/>
  <c r="DN13"/>
  <c r="BH8" i="70"/>
  <c r="BI8" s="1"/>
  <c r="BT7" i="93"/>
  <c r="BU7" s="1"/>
  <c r="CM12" i="70"/>
  <c r="CW10" i="93"/>
  <c r="CI4" i="92"/>
  <c r="CW8" i="93"/>
  <c r="CO10" i="92"/>
  <c r="AA4"/>
  <c r="CG6" i="70"/>
  <c r="CG8"/>
  <c r="CG12"/>
  <c r="CG11"/>
  <c r="DJ13" i="93"/>
  <c r="DJ12"/>
  <c r="DJ11"/>
  <c r="DJ10"/>
  <c r="DJ9"/>
  <c r="DJ8"/>
  <c r="DJ6"/>
  <c r="CG14" i="70"/>
  <c r="DJ7" i="93"/>
  <c r="DJ5"/>
  <c r="CG7" i="70"/>
  <c r="DJ4" i="93"/>
  <c r="CG4" i="70"/>
  <c r="DH4" i="92"/>
  <c r="DQ13"/>
  <c r="BR11"/>
  <c r="CF7" i="93"/>
  <c r="EB10" i="92"/>
  <c r="BX14" i="93"/>
  <c r="AZ7"/>
  <c r="BX7" i="92"/>
  <c r="DP7" i="93"/>
  <c r="G10"/>
  <c r="DK13" i="92"/>
  <c r="DN11"/>
  <c r="BX11"/>
  <c r="DP13" i="93"/>
  <c r="BR13" i="92"/>
  <c r="BL11"/>
  <c r="AZ6"/>
  <c r="BF7"/>
  <c r="DN14"/>
  <c r="BR14"/>
  <c r="BR10"/>
  <c r="DP10" i="93"/>
  <c r="BX4" i="92"/>
  <c r="BL6"/>
  <c r="DS11" i="93"/>
  <c r="DS9"/>
  <c r="CD5" i="92"/>
  <c r="DS14" i="93"/>
  <c r="AT14" i="92"/>
  <c r="G8"/>
  <c r="AB8"/>
  <c r="ET14" i="93"/>
  <c r="CF5"/>
  <c r="AZ12"/>
  <c r="CF10"/>
  <c r="CF8"/>
  <c r="BF6"/>
  <c r="BX6" i="92"/>
  <c r="AZ11"/>
  <c r="DQ11"/>
  <c r="BF11"/>
  <c r="CD11"/>
  <c r="DN9"/>
  <c r="BX9"/>
  <c r="BL9"/>
  <c r="DQ9"/>
  <c r="BR5" i="93"/>
  <c r="DP5"/>
  <c r="CI5"/>
  <c r="BX5" i="92"/>
  <c r="AZ5"/>
  <c r="DM7" i="93"/>
  <c r="BF7"/>
  <c r="AZ7" i="92"/>
  <c r="D12"/>
  <c r="BR12" i="93"/>
  <c r="DN12" i="92"/>
  <c r="BL12"/>
  <c r="AZ12"/>
  <c r="DQ14"/>
  <c r="BF14"/>
  <c r="BL14"/>
  <c r="CD14"/>
  <c r="AZ14"/>
  <c r="BX14"/>
  <c r="BR10" i="93"/>
  <c r="BL10" i="92"/>
  <c r="DN10"/>
  <c r="CD10"/>
  <c r="AZ13"/>
  <c r="AZ8"/>
  <c r="CD8"/>
  <c r="DQ8"/>
  <c r="BX8"/>
  <c r="DM13" i="93"/>
  <c r="BF8" i="92"/>
  <c r="BR14" i="93"/>
  <c r="CM4" i="92"/>
  <c r="CF4" i="93"/>
  <c r="G11"/>
  <c r="BL9"/>
  <c r="D12"/>
  <c r="CD12" i="92"/>
  <c r="BL14" i="93"/>
  <c r="AZ10" i="92"/>
  <c r="CF13" i="93"/>
  <c r="J8"/>
  <c r="EJ13" i="92"/>
  <c r="EL13" s="1"/>
  <c r="EO13" i="93"/>
  <c r="EQ13" s="1"/>
  <c r="DR13" i="92"/>
  <c r="DT13" s="1"/>
  <c r="DW13" i="93"/>
  <c r="DY13" s="1"/>
  <c r="ED10" i="92"/>
  <c r="EF10" s="1"/>
  <c r="EI10" i="93"/>
  <c r="EK10" s="1"/>
  <c r="EJ8" i="92"/>
  <c r="EL8" s="1"/>
  <c r="EO8" i="93"/>
  <c r="EQ8" s="1"/>
  <c r="DR8" i="92"/>
  <c r="DT8" s="1"/>
  <c r="DW8" i="93"/>
  <c r="DY8" s="1"/>
  <c r="ED6" i="92"/>
  <c r="EF6" s="1"/>
  <c r="EI6" i="93"/>
  <c r="EK6" s="1"/>
  <c r="ED14" i="92"/>
  <c r="EF14" s="1"/>
  <c r="EI14" i="93"/>
  <c r="EK14" s="1"/>
  <c r="ED13" i="92"/>
  <c r="EF13" s="1"/>
  <c r="EI13" i="93"/>
  <c r="EK13" s="1"/>
  <c r="EJ10" i="92"/>
  <c r="EL10" s="1"/>
  <c r="EO10" i="93"/>
  <c r="EQ10" s="1"/>
  <c r="DR10" i="92"/>
  <c r="DT10" s="1"/>
  <c r="DW10" i="93"/>
  <c r="DY10" s="1"/>
  <c r="ED8" i="92"/>
  <c r="EF8" s="1"/>
  <c r="EI8" i="93"/>
  <c r="EK8" s="1"/>
  <c r="EJ6" i="92"/>
  <c r="EL6" s="1"/>
  <c r="EO6" i="93"/>
  <c r="EQ6" s="1"/>
  <c r="DR6" i="92"/>
  <c r="DT6" s="1"/>
  <c r="DW6" i="93"/>
  <c r="DY6" s="1"/>
  <c r="EJ14" i="92"/>
  <c r="EL14" s="1"/>
  <c r="EO14" i="93"/>
  <c r="EQ14" s="1"/>
  <c r="DR14" i="92"/>
  <c r="DT14" s="1"/>
  <c r="DW14" i="93"/>
  <c r="DY14" s="1"/>
  <c r="EM13" i="92"/>
  <c r="EO13" s="1"/>
  <c r="ER13" i="93"/>
  <c r="ET13" s="1"/>
  <c r="EJ9" i="92"/>
  <c r="EL9" s="1"/>
  <c r="EO9" i="93"/>
  <c r="EQ9" s="1"/>
  <c r="DR9" i="92"/>
  <c r="DT9" s="1"/>
  <c r="DW9" i="93"/>
  <c r="DY9" s="1"/>
  <c r="EM8" i="92"/>
  <c r="EO8" s="1"/>
  <c r="ER8" i="93"/>
  <c r="ET8" s="1"/>
  <c r="EJ5" i="92"/>
  <c r="EL5" s="1"/>
  <c r="EO5" i="93"/>
  <c r="EQ5" s="1"/>
  <c r="DR5" i="92"/>
  <c r="DT5" s="1"/>
  <c r="DW5" i="93"/>
  <c r="DY5" s="1"/>
  <c r="EM9" i="92"/>
  <c r="EO9" s="1"/>
  <c r="ER9" i="93"/>
  <c r="ET9" s="1"/>
  <c r="EM5" i="92"/>
  <c r="EO5" s="1"/>
  <c r="ER5" i="93"/>
  <c r="ET5" s="1"/>
  <c r="ED11" i="92"/>
  <c r="EF11" s="1"/>
  <c r="EI11" i="93"/>
  <c r="EK11" s="1"/>
  <c r="EJ11" i="92"/>
  <c r="EL11" s="1"/>
  <c r="EO11" i="93"/>
  <c r="EQ11" s="1"/>
  <c r="DR11" i="92"/>
  <c r="DT11" s="1"/>
  <c r="DW11" i="93"/>
  <c r="DY11" s="1"/>
  <c r="EG11" i="92"/>
  <c r="EI11" s="1"/>
  <c r="EL11" i="93"/>
  <c r="EN11" s="1"/>
  <c r="EM10" i="92"/>
  <c r="EO10" s="1"/>
  <c r="ER10" i="93"/>
  <c r="ET10" s="1"/>
  <c r="EG9" i="92"/>
  <c r="EI9" s="1"/>
  <c r="EL9" i="93"/>
  <c r="EN9" s="1"/>
  <c r="EG7" i="92"/>
  <c r="EI7" s="1"/>
  <c r="EL7" i="93"/>
  <c r="EN7" s="1"/>
  <c r="EM6" i="92"/>
  <c r="EO6" s="1"/>
  <c r="ER6" i="93"/>
  <c r="ET6" s="1"/>
  <c r="EG5" i="92"/>
  <c r="EI5" s="1"/>
  <c r="EL5" i="93"/>
  <c r="EN5" s="1"/>
  <c r="EJ12" i="92"/>
  <c r="EL12" s="1"/>
  <c r="EO12" i="93"/>
  <c r="EQ12" s="1"/>
  <c r="DR12" i="92"/>
  <c r="DT12" s="1"/>
  <c r="DW12" i="93"/>
  <c r="DY12" s="1"/>
  <c r="EM11" i="92"/>
  <c r="EO11" s="1"/>
  <c r="ER11" i="93"/>
  <c r="ET11" s="1"/>
  <c r="EG10" i="92"/>
  <c r="EI10" s="1"/>
  <c r="EL10" i="93"/>
  <c r="EN10" s="1"/>
  <c r="EG8" i="92"/>
  <c r="EI8" s="1"/>
  <c r="EL8" i="93"/>
  <c r="EN8" s="1"/>
  <c r="EM7" i="92"/>
  <c r="EO7" s="1"/>
  <c r="ER7" i="93"/>
  <c r="ET7" s="1"/>
  <c r="EG6" i="92"/>
  <c r="EI6" s="1"/>
  <c r="EL6" i="93"/>
  <c r="EN6" s="1"/>
  <c r="EG14" i="92"/>
  <c r="EI14" s="1"/>
  <c r="EL14" i="93"/>
  <c r="EN14" s="1"/>
  <c r="EG12" i="92"/>
  <c r="EI12" s="1"/>
  <c r="EL12" i="93"/>
  <c r="EN12" s="1"/>
  <c r="ED7" i="92"/>
  <c r="EF7" s="1"/>
  <c r="EI7" i="93"/>
  <c r="EK7" s="1"/>
  <c r="EJ7" i="92"/>
  <c r="EL7" s="1"/>
  <c r="EO7" i="93"/>
  <c r="EQ7" s="1"/>
  <c r="DR7" i="92"/>
  <c r="DT7" s="1"/>
  <c r="DW7" i="93"/>
  <c r="DY7" s="1"/>
  <c r="ED12" i="92"/>
  <c r="EF12" s="1"/>
  <c r="EI12" i="93"/>
  <c r="EK12" s="1"/>
  <c r="EM12" i="92"/>
  <c r="EO12" s="1"/>
  <c r="ER12" i="93"/>
  <c r="ET12" s="1"/>
  <c r="DN6" i="92"/>
  <c r="EK9" i="93"/>
  <c r="AZ9" i="92"/>
  <c r="EK5" i="93"/>
  <c r="DN5" i="92"/>
  <c r="BL8"/>
  <c r="J8"/>
  <c r="DY4" i="93"/>
  <c r="DQ10" i="92"/>
  <c r="BX12"/>
  <c r="DK12"/>
  <c r="BF12"/>
  <c r="CD13"/>
  <c r="BF13"/>
  <c r="CG7"/>
  <c r="BL7" i="93"/>
  <c r="BX7"/>
  <c r="DN7" i="92"/>
  <c r="DS7" i="93"/>
  <c r="AZ8"/>
  <c r="BR8"/>
  <c r="BF8"/>
  <c r="BX10" i="92"/>
  <c r="AZ10" i="93"/>
  <c r="BR9"/>
  <c r="BF9" i="92"/>
  <c r="G12" i="93"/>
  <c r="BX12"/>
  <c r="BL12"/>
  <c r="CF12"/>
  <c r="DM4"/>
  <c r="CD4" i="92"/>
  <c r="DN4"/>
  <c r="BX4" i="93"/>
  <c r="DP4"/>
  <c r="DP8"/>
  <c r="BX8"/>
  <c r="K8" i="92"/>
  <c r="K8" i="93"/>
  <c r="AR8" i="92"/>
  <c r="AR8" i="93"/>
  <c r="BN8" i="92"/>
  <c r="BO8" s="1"/>
  <c r="BN8" i="93"/>
  <c r="BO8" s="1"/>
  <c r="CK8" i="92"/>
  <c r="CM8" s="1"/>
  <c r="CM8" i="93"/>
  <c r="CO8" s="1"/>
  <c r="AG8" i="92"/>
  <c r="AH8" s="1"/>
  <c r="AG8" i="93"/>
  <c r="AH8" s="1"/>
  <c r="DC8" i="92"/>
  <c r="DE8" s="1"/>
  <c r="DE8" i="93"/>
  <c r="DG8" s="1"/>
  <c r="CW8" i="92"/>
  <c r="CY8" i="93"/>
  <c r="CT8" i="92"/>
  <c r="CV8" i="93"/>
  <c r="CX8" i="92"/>
  <c r="CZ8" i="93"/>
  <c r="L8" i="92"/>
  <c r="L8" i="93"/>
  <c r="CO8" i="92"/>
  <c r="CQ8" i="93"/>
  <c r="CI8" i="92"/>
  <c r="CJ8" s="1"/>
  <c r="CK8" i="93"/>
  <c r="CL8" s="1"/>
  <c r="AS8" i="92"/>
  <c r="AS8" i="93"/>
  <c r="BL8"/>
  <c r="DM8"/>
  <c r="B8" i="92"/>
  <c r="B8" i="93"/>
  <c r="BH8" i="92"/>
  <c r="BI8" s="1"/>
  <c r="BH8" i="93"/>
  <c r="BI8" s="1"/>
  <c r="CZ8" i="92"/>
  <c r="DB8" s="1"/>
  <c r="DB8" i="93"/>
  <c r="DD8" s="1"/>
  <c r="CF8" i="92"/>
  <c r="CG8" s="1"/>
  <c r="CH8" i="93"/>
  <c r="CI8" s="1"/>
  <c r="U8"/>
  <c r="EQ8" i="92"/>
  <c r="EV8" i="93"/>
  <c r="C8" i="92"/>
  <c r="C8" i="93"/>
  <c r="DS8"/>
  <c r="BL13" i="92"/>
  <c r="AZ13" i="93"/>
  <c r="B13" i="92"/>
  <c r="B13" i="93"/>
  <c r="CU13" i="92"/>
  <c r="CW13" i="93"/>
  <c r="EQ13" i="92"/>
  <c r="EV13" i="93"/>
  <c r="C13" i="92"/>
  <c r="C13" i="93"/>
  <c r="AR13" i="92"/>
  <c r="AR13" i="93"/>
  <c r="BN13" i="92"/>
  <c r="BO13" s="1"/>
  <c r="BN13" i="93"/>
  <c r="BO13" s="1"/>
  <c r="CZ13" i="92"/>
  <c r="DB13" s="1"/>
  <c r="DB13" i="93"/>
  <c r="DD13" s="1"/>
  <c r="G13"/>
  <c r="CF13" i="92"/>
  <c r="CG13" s="1"/>
  <c r="CH13" i="93"/>
  <c r="CI13" s="1"/>
  <c r="AG13" i="92"/>
  <c r="AG13" i="93"/>
  <c r="CI13" i="92"/>
  <c r="CJ13" s="1"/>
  <c r="CK13" i="93"/>
  <c r="CL13" s="1"/>
  <c r="BR13"/>
  <c r="BH13" i="92"/>
  <c r="BI13" s="1"/>
  <c r="BH13" i="93"/>
  <c r="BI13" s="1"/>
  <c r="CW13" i="92"/>
  <c r="CY13" i="93"/>
  <c r="L13" i="92"/>
  <c r="M13" s="1"/>
  <c r="L13" i="93"/>
  <c r="M13" s="1"/>
  <c r="CT13" i="92"/>
  <c r="CV13" i="93"/>
  <c r="DC13" i="92"/>
  <c r="DE13" s="1"/>
  <c r="DE13" i="93"/>
  <c r="DG13" s="1"/>
  <c r="CK13" i="92"/>
  <c r="CM13" s="1"/>
  <c r="CM13" i="93"/>
  <c r="CO13" s="1"/>
  <c r="H13" i="92"/>
  <c r="H13" i="93"/>
  <c r="CX13" i="92"/>
  <c r="CZ13" i="93"/>
  <c r="AS13" i="92"/>
  <c r="AS13" i="93"/>
  <c r="DS13"/>
  <c r="BL13"/>
  <c r="DK4" i="92"/>
  <c r="CO4" i="93"/>
  <c r="K4" i="92"/>
  <c r="M4" s="1"/>
  <c r="K4" i="93"/>
  <c r="H4" i="92"/>
  <c r="H4" i="93"/>
  <c r="F4" i="92"/>
  <c r="F4" i="93"/>
  <c r="G4" s="1"/>
  <c r="DS4"/>
  <c r="CW4" i="92"/>
  <c r="CY4" i="93"/>
  <c r="CT4" i="92"/>
  <c r="CV4" i="93"/>
  <c r="CX4" i="92"/>
  <c r="CZ4" i="93"/>
  <c r="CH4" i="92"/>
  <c r="CJ4" i="93"/>
  <c r="C4" i="92"/>
  <c r="D4" s="1"/>
  <c r="C4" i="93"/>
  <c r="D4" s="1"/>
  <c r="CZ4" i="92"/>
  <c r="DB4" s="1"/>
  <c r="DB4" i="93"/>
  <c r="DD4" s="1"/>
  <c r="DC4" i="92"/>
  <c r="DE4" s="1"/>
  <c r="DE4" i="93"/>
  <c r="DG4" s="1"/>
  <c r="Z4" i="92"/>
  <c r="Z4" i="93"/>
  <c r="AB4" s="1"/>
  <c r="CO4" i="92"/>
  <c r="CQ4" i="93"/>
  <c r="B10" i="92"/>
  <c r="B10" i="93"/>
  <c r="BN10" i="92"/>
  <c r="BO10" s="1"/>
  <c r="BN10" i="93"/>
  <c r="BO10" s="1"/>
  <c r="C10" i="92"/>
  <c r="C10" i="93"/>
  <c r="CH10" i="92"/>
  <c r="CJ10" i="93"/>
  <c r="AS10" i="92"/>
  <c r="AS10" i="93"/>
  <c r="H10" i="92"/>
  <c r="J10" s="1"/>
  <c r="H10" i="93"/>
  <c r="J10" s="1"/>
  <c r="CL10" i="92"/>
  <c r="CN10" i="93"/>
  <c r="CX10" i="92"/>
  <c r="CZ10" i="93"/>
  <c r="BF10"/>
  <c r="K10" i="92"/>
  <c r="K10" i="93"/>
  <c r="BT10" i="92"/>
  <c r="BU10" s="1"/>
  <c r="BT10" i="93"/>
  <c r="BU10" s="1"/>
  <c r="DC10" i="92"/>
  <c r="DE10" s="1"/>
  <c r="DE10" i="93"/>
  <c r="DG10" s="1"/>
  <c r="AR10" i="92"/>
  <c r="AR10" i="93"/>
  <c r="U10"/>
  <c r="L10" i="92"/>
  <c r="L10" i="93"/>
  <c r="BX10"/>
  <c r="DM10"/>
  <c r="CK10" i="92"/>
  <c r="CM10" i="93"/>
  <c r="BH10" i="92"/>
  <c r="BI10" s="1"/>
  <c r="BH10" i="93"/>
  <c r="BI10" s="1"/>
  <c r="CW10" i="92"/>
  <c r="CY10" i="93"/>
  <c r="CZ10" i="92"/>
  <c r="DB10" s="1"/>
  <c r="DB10" i="93"/>
  <c r="DD10" s="1"/>
  <c r="CI10" i="92"/>
  <c r="CK10" i="93"/>
  <c r="CT10" i="92"/>
  <c r="CV10" i="93"/>
  <c r="CF10" i="92"/>
  <c r="CG10" s="1"/>
  <c r="CH10" i="93"/>
  <c r="CI10" s="1"/>
  <c r="AA10" i="92"/>
  <c r="AB10" s="1"/>
  <c r="AA10" i="93"/>
  <c r="AB10" s="1"/>
  <c r="DS10"/>
  <c r="BL10"/>
  <c r="BF14"/>
  <c r="BH14" i="92"/>
  <c r="BI14" s="1"/>
  <c r="BH14" i="93"/>
  <c r="BI14" s="1"/>
  <c r="CT14" i="92"/>
  <c r="CV14" i="93"/>
  <c r="CZ14" i="92"/>
  <c r="DB14" s="1"/>
  <c r="DB14" i="93"/>
  <c r="DD14" s="1"/>
  <c r="CF14" i="92"/>
  <c r="CG14" s="1"/>
  <c r="CH14" i="93"/>
  <c r="CI14" s="1"/>
  <c r="DC14" i="92"/>
  <c r="DE14" s="1"/>
  <c r="DE14" i="93"/>
  <c r="DG14" s="1"/>
  <c r="CK14" i="92"/>
  <c r="CM14" i="93"/>
  <c r="L14" i="92"/>
  <c r="M14" s="1"/>
  <c r="L14" i="93"/>
  <c r="M14" s="1"/>
  <c r="BN14" i="92"/>
  <c r="BO14" s="1"/>
  <c r="BN14" i="93"/>
  <c r="BO14" s="1"/>
  <c r="CW14" i="92"/>
  <c r="CY14" i="93"/>
  <c r="AA14" i="92"/>
  <c r="AA14" i="93"/>
  <c r="B14" i="92"/>
  <c r="D14" s="1"/>
  <c r="B14" i="93"/>
  <c r="D14" s="1"/>
  <c r="CU14" i="92"/>
  <c r="CW14" i="93"/>
  <c r="CX14" i="92"/>
  <c r="CZ14" i="93"/>
  <c r="F14" i="92"/>
  <c r="F14" i="93"/>
  <c r="G14" s="1"/>
  <c r="O14" i="92"/>
  <c r="O14" i="93"/>
  <c r="CF14"/>
  <c r="DM14"/>
  <c r="DP14"/>
  <c r="AT14"/>
  <c r="CI14" i="92"/>
  <c r="CJ14" s="1"/>
  <c r="CK14" i="93"/>
  <c r="CL14" s="1"/>
  <c r="H14" i="92"/>
  <c r="H14" i="93"/>
  <c r="BT14" i="92"/>
  <c r="BU14" s="1"/>
  <c r="BT14" i="93"/>
  <c r="BU14" s="1"/>
  <c r="CO14" i="92"/>
  <c r="CQ14" i="93"/>
  <c r="EQ14" i="92"/>
  <c r="EV14" i="93"/>
  <c r="CL14" i="92"/>
  <c r="CN14" i="93"/>
  <c r="I14" i="92"/>
  <c r="I14" i="93"/>
  <c r="DP12"/>
  <c r="BH12" i="92"/>
  <c r="BI12" s="1"/>
  <c r="BH12" i="93"/>
  <c r="BI12" s="1"/>
  <c r="K12" i="92"/>
  <c r="K12" i="93"/>
  <c r="CX12" i="92"/>
  <c r="CZ12" i="93"/>
  <c r="DC12" i="92"/>
  <c r="DE12" s="1"/>
  <c r="DE12" i="93"/>
  <c r="DG12" s="1"/>
  <c r="L12" i="92"/>
  <c r="L12" i="93"/>
  <c r="O12" i="92"/>
  <c r="O12" i="93"/>
  <c r="DP12" i="92"/>
  <c r="DQ12" s="1"/>
  <c r="DR12" i="93"/>
  <c r="DS12" s="1"/>
  <c r="I12" i="92"/>
  <c r="I12" i="93"/>
  <c r="BN12" i="92"/>
  <c r="BO12" s="1"/>
  <c r="BN12" i="93"/>
  <c r="BO12" s="1"/>
  <c r="AR12" i="92"/>
  <c r="AR12" i="93"/>
  <c r="CT12" i="92"/>
  <c r="CV12" i="93"/>
  <c r="CF12" i="92"/>
  <c r="CG12" s="1"/>
  <c r="CH12" i="93"/>
  <c r="CI12" s="1"/>
  <c r="CL12" i="92"/>
  <c r="CN12" i="93"/>
  <c r="CW12" i="92"/>
  <c r="CY12" i="93"/>
  <c r="CI12" i="92"/>
  <c r="CK12" i="93"/>
  <c r="CU12" i="92"/>
  <c r="CW12" i="93"/>
  <c r="AS12" i="92"/>
  <c r="AS12" i="93"/>
  <c r="CH12" i="92"/>
  <c r="CJ12" i="93"/>
  <c r="CK12" i="92"/>
  <c r="CM12" i="93"/>
  <c r="BT12" i="92"/>
  <c r="BU12" s="1"/>
  <c r="BT12" i="93"/>
  <c r="BU12" s="1"/>
  <c r="CZ12" i="92"/>
  <c r="DB12" s="1"/>
  <c r="DB12" i="93"/>
  <c r="DD12" s="1"/>
  <c r="H12" i="92"/>
  <c r="H12" i="93"/>
  <c r="K7" i="92"/>
  <c r="K7" i="93"/>
  <c r="CH7" i="92"/>
  <c r="CJ7" i="93"/>
  <c r="CO7" i="92"/>
  <c r="CQ7" i="93"/>
  <c r="AA7" i="92"/>
  <c r="AA7" i="93"/>
  <c r="DY7" i="92"/>
  <c r="ED7" i="93"/>
  <c r="F7" i="92"/>
  <c r="G7" s="1"/>
  <c r="F7" i="93"/>
  <c r="G7" s="1"/>
  <c r="AR7" i="92"/>
  <c r="AR7" i="93"/>
  <c r="BH7" i="92"/>
  <c r="BI7" s="1"/>
  <c r="BH7" i="93"/>
  <c r="BI7" s="1"/>
  <c r="CW7" i="92"/>
  <c r="CY7" i="93"/>
  <c r="CK7" i="92"/>
  <c r="CM7" s="1"/>
  <c r="CM7" i="93"/>
  <c r="L7" i="92"/>
  <c r="L7" i="93"/>
  <c r="CI7"/>
  <c r="CT7" i="92"/>
  <c r="CV7" i="93"/>
  <c r="H7" i="92"/>
  <c r="H7" i="93"/>
  <c r="EQ7" i="92"/>
  <c r="EV7" i="93"/>
  <c r="U7" i="92"/>
  <c r="U7" i="93"/>
  <c r="AS7" i="92"/>
  <c r="AS7" i="93"/>
  <c r="BN7" i="92"/>
  <c r="BO7" s="1"/>
  <c r="BN7" i="93"/>
  <c r="BO7" s="1"/>
  <c r="CZ7" i="92"/>
  <c r="DB7" s="1"/>
  <c r="DB7" i="93"/>
  <c r="DD7" s="1"/>
  <c r="DC7" i="92"/>
  <c r="DE7" s="1"/>
  <c r="DE7" i="93"/>
  <c r="DG7" s="1"/>
  <c r="B7" i="92"/>
  <c r="B7" i="93"/>
  <c r="CX7" i="92"/>
  <c r="CZ7" i="93"/>
  <c r="CU7" i="92"/>
  <c r="CW7" i="93"/>
  <c r="BR7"/>
  <c r="H5" i="92"/>
  <c r="H5" i="93"/>
  <c r="B5" i="92"/>
  <c r="B5" i="93"/>
  <c r="BN5" i="92"/>
  <c r="BO5" s="1"/>
  <c r="BN5" i="93"/>
  <c r="BO5" s="1"/>
  <c r="C5" i="92"/>
  <c r="C5" i="93"/>
  <c r="DC5" i="92"/>
  <c r="DE5" s="1"/>
  <c r="DE5" i="93"/>
  <c r="DG5" s="1"/>
  <c r="CL5" i="92"/>
  <c r="CN5" i="93"/>
  <c r="CX5" i="92"/>
  <c r="CZ5" i="93"/>
  <c r="BX5"/>
  <c r="CK5" i="92"/>
  <c r="CM5" i="93"/>
  <c r="K5" i="92"/>
  <c r="K5" i="93"/>
  <c r="F5" i="92"/>
  <c r="F5" i="93"/>
  <c r="G5" s="1"/>
  <c r="BD5" i="92"/>
  <c r="BD5" i="93"/>
  <c r="CZ5" i="92"/>
  <c r="DB5" s="1"/>
  <c r="DB5" i="93"/>
  <c r="DD5" s="1"/>
  <c r="CH5" i="92"/>
  <c r="CJ5" i="93"/>
  <c r="AG5" i="92"/>
  <c r="AG5" i="93"/>
  <c r="CI5" i="92"/>
  <c r="CK5" i="93"/>
  <c r="CW5" i="92"/>
  <c r="CY5" i="93"/>
  <c r="DY5" i="92"/>
  <c r="ED5" i="93"/>
  <c r="BE5" i="92"/>
  <c r="BE5" i="93"/>
  <c r="DM5"/>
  <c r="BL5"/>
  <c r="CT5" i="92"/>
  <c r="CV5" i="93"/>
  <c r="BH5" i="92"/>
  <c r="BI5" s="1"/>
  <c r="BH5" i="93"/>
  <c r="BI5" s="1"/>
  <c r="O5" i="92"/>
  <c r="O5" i="93"/>
  <c r="L5" i="92"/>
  <c r="L5" i="93"/>
  <c r="I5" i="92"/>
  <c r="I5" i="93"/>
  <c r="U5" i="92"/>
  <c r="U5" i="93"/>
  <c r="CO5" i="92"/>
  <c r="CQ5" i="93"/>
  <c r="CU5" i="92"/>
  <c r="CW5" i="93"/>
  <c r="EV5"/>
  <c r="DP5" i="92"/>
  <c r="DQ5" s="1"/>
  <c r="DR5" i="93"/>
  <c r="DS5" s="1"/>
  <c r="AZ5"/>
  <c r="BF9"/>
  <c r="G9"/>
  <c r="AR9" i="92"/>
  <c r="AR9" i="93"/>
  <c r="B9" i="92"/>
  <c r="D9" s="1"/>
  <c r="B9" i="93"/>
  <c r="D9" s="1"/>
  <c r="H9" i="92"/>
  <c r="H9" i="93"/>
  <c r="BH9" i="92"/>
  <c r="BI9" s="1"/>
  <c r="BH9" i="93"/>
  <c r="BI9" s="1"/>
  <c r="CW9" i="92"/>
  <c r="CY9" i="93"/>
  <c r="CF9" i="92"/>
  <c r="CG9" s="1"/>
  <c r="CH9" i="93"/>
  <c r="CI9" s="1"/>
  <c r="I9" i="92"/>
  <c r="I9" i="93"/>
  <c r="DP9"/>
  <c r="CU9" i="92"/>
  <c r="CW9" i="93"/>
  <c r="EQ9" i="92"/>
  <c r="EV9" i="93"/>
  <c r="CX9" i="92"/>
  <c r="CZ9" i="93"/>
  <c r="L9" i="92"/>
  <c r="M9" s="1"/>
  <c r="L9" i="93"/>
  <c r="M9" s="1"/>
  <c r="DM9"/>
  <c r="CH9" i="92"/>
  <c r="CJ9" s="1"/>
  <c r="CJ9" i="93"/>
  <c r="CL9" s="1"/>
  <c r="BN9" i="92"/>
  <c r="BO9" s="1"/>
  <c r="BN9" i="93"/>
  <c r="BO9" s="1"/>
  <c r="CZ9" i="92"/>
  <c r="DB9" s="1"/>
  <c r="DB9" i="93"/>
  <c r="DD9" s="1"/>
  <c r="CK9" i="92"/>
  <c r="CM9" i="93"/>
  <c r="CT9" i="92"/>
  <c r="CV9" i="93"/>
  <c r="DC9" i="92"/>
  <c r="DE9" s="1"/>
  <c r="DE9" i="93"/>
  <c r="DG9" s="1"/>
  <c r="AA9" i="92"/>
  <c r="AA9" i="93"/>
  <c r="CL9" i="92"/>
  <c r="CN9" i="93"/>
  <c r="AZ9"/>
  <c r="BX9"/>
  <c r="DP11"/>
  <c r="BF11"/>
  <c r="AZ11"/>
  <c r="AR11" i="92"/>
  <c r="AR11" i="93"/>
  <c r="BN11" i="92"/>
  <c r="BO11" s="1"/>
  <c r="BN11" i="93"/>
  <c r="BO11" s="1"/>
  <c r="CW11" i="92"/>
  <c r="CY11" i="93"/>
  <c r="K11" i="92"/>
  <c r="M11" s="1"/>
  <c r="K11" i="93"/>
  <c r="M11" s="1"/>
  <c r="CF11" i="92"/>
  <c r="CG11" s="1"/>
  <c r="CH11" i="93"/>
  <c r="CI11" s="1"/>
  <c r="DM11"/>
  <c r="CH11" i="92"/>
  <c r="CJ11" i="93"/>
  <c r="AG11" i="92"/>
  <c r="AG11" i="93"/>
  <c r="BT11" i="92"/>
  <c r="BU11" s="1"/>
  <c r="BT11" i="93"/>
  <c r="BU11" s="1"/>
  <c r="CZ11" i="92"/>
  <c r="DB11" s="1"/>
  <c r="DB11" i="93"/>
  <c r="DD11" s="1"/>
  <c r="CI11" i="92"/>
  <c r="CK11" i="93"/>
  <c r="I11" i="92"/>
  <c r="I11" i="93"/>
  <c r="CX11" i="92"/>
  <c r="CZ11" i="93"/>
  <c r="CO11" i="92"/>
  <c r="CQ11" i="93"/>
  <c r="CU11" i="92"/>
  <c r="CW11" i="93"/>
  <c r="H11" i="92"/>
  <c r="H11" i="93"/>
  <c r="BH11" i="92"/>
  <c r="BI11" s="1"/>
  <c r="BH11" i="93"/>
  <c r="BI11" s="1"/>
  <c r="CT11" i="92"/>
  <c r="CV11" i="93"/>
  <c r="DC11" i="92"/>
  <c r="DE11" s="1"/>
  <c r="DE11" i="93"/>
  <c r="DG11" s="1"/>
  <c r="AS11" i="92"/>
  <c r="AS11" i="93"/>
  <c r="BR11"/>
  <c r="AZ6"/>
  <c r="BX6"/>
  <c r="EQ6" i="92"/>
  <c r="EV6" i="93"/>
  <c r="BH6" i="92"/>
  <c r="BI6" s="1"/>
  <c r="BH6" i="93"/>
  <c r="BI6" s="1"/>
  <c r="DC6" i="92"/>
  <c r="DE6" s="1"/>
  <c r="DE6" i="93"/>
  <c r="DG6" s="1"/>
  <c r="U6" i="92"/>
  <c r="U6" i="93"/>
  <c r="CK6" i="92"/>
  <c r="CM6" i="93"/>
  <c r="AA6" i="92"/>
  <c r="AB6" s="1"/>
  <c r="AA6" i="93"/>
  <c r="AB6" s="1"/>
  <c r="J6"/>
  <c r="AA14" i="82"/>
  <c r="BN6" i="92"/>
  <c r="BO6" s="1"/>
  <c r="BN6" i="93"/>
  <c r="BO6" s="1"/>
  <c r="AR6" i="92"/>
  <c r="AT6" s="1"/>
  <c r="AR6" i="93"/>
  <c r="AT6" s="1"/>
  <c r="CZ6" i="92"/>
  <c r="DB6" s="1"/>
  <c r="DB6" i="93"/>
  <c r="DD6" s="1"/>
  <c r="C6" i="92"/>
  <c r="C6" i="93"/>
  <c r="CI6" i="92"/>
  <c r="CJ6" s="1"/>
  <c r="CK6" i="93"/>
  <c r="CL6" s="1"/>
  <c r="BR6"/>
  <c r="BL6"/>
  <c r="CW6" i="92"/>
  <c r="CY6" s="1"/>
  <c r="CY6" i="93"/>
  <c r="DA6" s="1"/>
  <c r="K6" i="92"/>
  <c r="K6" i="93"/>
  <c r="B6" i="92"/>
  <c r="B6" i="93"/>
  <c r="BT6" i="92"/>
  <c r="BU6" s="1"/>
  <c r="BT6" i="93"/>
  <c r="BU6" s="1"/>
  <c r="CT6" i="92"/>
  <c r="CV6" i="93"/>
  <c r="CF6" i="92"/>
  <c r="CG6" s="1"/>
  <c r="CH6" i="93"/>
  <c r="CI6" s="1"/>
  <c r="CL6" i="92"/>
  <c r="CN6" i="93"/>
  <c r="AG6" i="92"/>
  <c r="AG6" i="93"/>
  <c r="F6" i="92"/>
  <c r="G6" s="1"/>
  <c r="F6" i="93"/>
  <c r="G6" s="1"/>
  <c r="CF6"/>
  <c r="CR11" i="70"/>
  <c r="DD11" s="1"/>
  <c r="CR6"/>
  <c r="DD6" s="1"/>
  <c r="CR13"/>
  <c r="DD13" s="1"/>
  <c r="CR7"/>
  <c r="DD7" s="1"/>
  <c r="CR14"/>
  <c r="DD14" s="1"/>
  <c r="CR9"/>
  <c r="DD9" s="1"/>
  <c r="CR10"/>
  <c r="DD10" s="1"/>
  <c r="CR4"/>
  <c r="DD4" s="1"/>
  <c r="CR8"/>
  <c r="DD8" s="1"/>
  <c r="CR12"/>
  <c r="DD12" s="1"/>
  <c r="CR5"/>
  <c r="DD5" s="1"/>
  <c r="AA11" i="92"/>
  <c r="AA11" i="93"/>
  <c r="CK11" i="92"/>
  <c r="CM11" i="93"/>
  <c r="CL11" i="92"/>
  <c r="CN11" i="93"/>
  <c r="B11" i="92"/>
  <c r="B11" i="93"/>
  <c r="C11" i="92"/>
  <c r="C11" i="93"/>
  <c r="N4" i="92"/>
  <c r="N4" i="93"/>
  <c r="BU6" i="70"/>
  <c r="J13"/>
  <c r="S6"/>
  <c r="BF9"/>
  <c r="EQ11" i="92"/>
  <c r="EQ5"/>
  <c r="U10"/>
  <c r="U8"/>
  <c r="EQ12"/>
  <c r="EQ10"/>
  <c r="EQ4"/>
  <c r="U14"/>
  <c r="AK5" i="70"/>
  <c r="AS5" i="92"/>
  <c r="AT5" s="1"/>
  <c r="AA5"/>
  <c r="S8" i="70"/>
  <c r="BF10"/>
  <c r="CJ11"/>
  <c r="BL5"/>
  <c r="AQ14"/>
  <c r="AW11"/>
  <c r="BF6"/>
  <c r="Y10" i="72"/>
  <c r="BR7" i="70"/>
  <c r="BL4"/>
  <c r="Y12" i="72"/>
  <c r="AQ12" i="70"/>
  <c r="BR11"/>
  <c r="AQ7"/>
  <c r="EP5" i="92"/>
  <c r="E4"/>
  <c r="E11"/>
  <c r="G11" s="1"/>
  <c r="AF5"/>
  <c r="T12"/>
  <c r="V12" s="1"/>
  <c r="P12" i="70"/>
  <c r="AF11" i="92"/>
  <c r="T11"/>
  <c r="V11" s="1"/>
  <c r="P11" i="70"/>
  <c r="E14" i="92"/>
  <c r="Z14"/>
  <c r="AF13"/>
  <c r="E9"/>
  <c r="AF10"/>
  <c r="E10"/>
  <c r="G10" s="1"/>
  <c r="Y7" i="72"/>
  <c r="DR4" i="92"/>
  <c r="DT4" s="1"/>
  <c r="ED5"/>
  <c r="EF5" s="1"/>
  <c r="E5"/>
  <c r="T5"/>
  <c r="AF12"/>
  <c r="AH12" s="1"/>
  <c r="N7"/>
  <c r="P7" s="1"/>
  <c r="N14"/>
  <c r="T8"/>
  <c r="Z9"/>
  <c r="T6"/>
  <c r="N13"/>
  <c r="P13" s="1"/>
  <c r="E13"/>
  <c r="G13" s="1"/>
  <c r="N11"/>
  <c r="P11" s="1"/>
  <c r="AF9"/>
  <c r="N9"/>
  <c r="P9" s="1"/>
  <c r="N8"/>
  <c r="P8" s="1"/>
  <c r="AF7"/>
  <c r="CM7" i="70"/>
  <c r="BL7"/>
  <c r="AW9"/>
  <c r="EM14" i="92"/>
  <c r="EO14" s="1"/>
  <c r="ED9"/>
  <c r="EF9" s="1"/>
  <c r="T14"/>
  <c r="E12"/>
  <c r="G12" s="1"/>
  <c r="BW5" i="72"/>
  <c r="N5" i="92"/>
  <c r="Z5"/>
  <c r="Z12"/>
  <c r="AB12" s="1"/>
  <c r="S12" i="70"/>
  <c r="Z11" i="92"/>
  <c r="T7"/>
  <c r="Z13"/>
  <c r="AB13" s="1"/>
  <c r="S13" i="70"/>
  <c r="N10" i="92"/>
  <c r="P10" s="1"/>
  <c r="T10"/>
  <c r="N6"/>
  <c r="P6" s="1"/>
  <c r="AF6"/>
  <c r="N12"/>
  <c r="AF14"/>
  <c r="AH14" s="1"/>
  <c r="T13"/>
  <c r="V13" s="1"/>
  <c r="P13" i="70"/>
  <c r="T9" i="92"/>
  <c r="V9" s="1"/>
  <c r="Z7"/>
  <c r="CJ10" i="70"/>
  <c r="BL10"/>
  <c r="AW14"/>
  <c r="BF8"/>
  <c r="AZ5"/>
  <c r="BI13"/>
  <c r="CJ12"/>
  <c r="BU13"/>
  <c r="BL6"/>
  <c r="BF14"/>
  <c r="BF13"/>
  <c r="BR13"/>
  <c r="AQ10"/>
  <c r="CJ7"/>
  <c r="CM14"/>
  <c r="AZ13"/>
  <c r="CJ6"/>
  <c r="BF5"/>
  <c r="CM13"/>
  <c r="BL12"/>
  <c r="BR9"/>
  <c r="CM8"/>
  <c r="BF7"/>
  <c r="AQ5"/>
  <c r="AZ11"/>
  <c r="AZ8"/>
  <c r="AZ10"/>
  <c r="AZ12"/>
  <c r="AW8"/>
  <c r="AW6"/>
  <c r="J9"/>
  <c r="K8" i="72"/>
  <c r="S10" i="70"/>
  <c r="CJ13"/>
  <c r="CM10"/>
  <c r="CM9"/>
  <c r="BL8"/>
  <c r="BR6"/>
  <c r="AK14"/>
  <c r="BF12"/>
  <c r="Y14" i="72"/>
  <c r="D12" i="70"/>
  <c r="CM11"/>
  <c r="AQ11"/>
  <c r="BR10"/>
  <c r="AW10"/>
  <c r="CJ8"/>
  <c r="CM5"/>
  <c r="AZ6"/>
  <c r="BC10"/>
  <c r="BC12"/>
  <c r="BC13"/>
  <c r="BL5" i="72"/>
  <c r="BM10" s="1"/>
  <c r="BC6" i="70"/>
  <c r="BG11"/>
  <c r="BG7"/>
  <c r="BC7"/>
  <c r="BH6"/>
  <c r="BI6" s="1"/>
  <c r="BC5"/>
  <c r="BC11"/>
  <c r="BC14"/>
  <c r="BH10"/>
  <c r="BI10" s="1"/>
  <c r="BC9"/>
  <c r="BH12"/>
  <c r="BI12" s="1"/>
  <c r="BH11"/>
  <c r="BH14"/>
  <c r="BI14" s="1"/>
  <c r="BC8"/>
  <c r="EC13" i="93"/>
  <c r="EE13" s="1"/>
  <c r="EC6"/>
  <c r="EE6" s="1"/>
  <c r="EC8"/>
  <c r="EE8" s="1"/>
  <c r="EC4"/>
  <c r="EE4" s="1"/>
  <c r="EC10"/>
  <c r="EC9"/>
  <c r="EE9" s="1"/>
  <c r="EC12"/>
  <c r="EE12" s="1"/>
  <c r="EC5"/>
  <c r="O8" i="72"/>
  <c r="O7"/>
  <c r="O11"/>
  <c r="EC7" i="93"/>
  <c r="EC14"/>
  <c r="M9" i="72"/>
  <c r="BL13" i="70"/>
  <c r="BR5"/>
  <c r="Y9" i="72"/>
  <c r="BR14" i="70"/>
  <c r="BL11"/>
  <c r="AW13"/>
  <c r="CJ9"/>
  <c r="BL9"/>
  <c r="CM6"/>
  <c r="CJ5"/>
  <c r="CJ4"/>
  <c r="AW7"/>
  <c r="BR8"/>
  <c r="AZ7"/>
  <c r="BF11"/>
  <c r="AZ9"/>
  <c r="BU8"/>
  <c r="K13" i="72"/>
  <c r="BL14" i="70"/>
  <c r="AQ8"/>
  <c r="AQ6"/>
  <c r="CJ14"/>
  <c r="AZ14"/>
  <c r="AQ13"/>
  <c r="AW12"/>
  <c r="BW14" i="72"/>
  <c r="K11"/>
  <c r="BR4" i="70"/>
  <c r="BW6" i="72"/>
  <c r="K7"/>
  <c r="K5"/>
  <c r="O6"/>
  <c r="M10"/>
  <c r="D7" i="70"/>
  <c r="O9" i="72"/>
  <c r="O12"/>
  <c r="O4"/>
  <c r="O14"/>
  <c r="O13"/>
  <c r="BW13"/>
  <c r="O10"/>
  <c r="K12"/>
  <c r="O5"/>
  <c r="K9"/>
  <c r="K14"/>
  <c r="K10"/>
  <c r="K6"/>
  <c r="K4"/>
  <c r="Y8"/>
  <c r="Y13"/>
  <c r="Y4"/>
  <c r="Y11"/>
  <c r="Y6"/>
  <c r="Y5"/>
  <c r="CD14" i="70"/>
  <c r="CD8"/>
  <c r="AQ9"/>
  <c r="AK6"/>
  <c r="J11"/>
  <c r="G4"/>
  <c r="J4"/>
  <c r="BU9"/>
  <c r="D14"/>
  <c r="G10"/>
  <c r="BR12"/>
  <c r="CV4"/>
  <c r="CV5"/>
  <c r="CV6"/>
  <c r="CV7"/>
  <c r="CV8"/>
  <c r="CV9"/>
  <c r="CV10"/>
  <c r="CV11"/>
  <c r="CV12"/>
  <c r="CV13"/>
  <c r="CV14"/>
  <c r="BN4"/>
  <c r="BO4" s="1"/>
  <c r="AD6" i="72"/>
  <c r="AD6" i="70"/>
  <c r="G6"/>
  <c r="AD9"/>
  <c r="AD9" i="72"/>
  <c r="D9" i="70"/>
  <c r="AD10" i="72"/>
  <c r="AD10" i="70"/>
  <c r="AD8" i="72"/>
  <c r="AD8" i="70"/>
  <c r="G8"/>
  <c r="AD13" i="72"/>
  <c r="AD13" i="70"/>
  <c r="BW10" i="72"/>
  <c r="BW11"/>
  <c r="BW12"/>
  <c r="BW7"/>
  <c r="BW8"/>
  <c r="BW4"/>
  <c r="BW9"/>
  <c r="M13"/>
  <c r="M8"/>
  <c r="J14" i="70"/>
  <c r="M5" i="72"/>
  <c r="M12"/>
  <c r="M7"/>
  <c r="M6"/>
  <c r="M4"/>
  <c r="M11"/>
  <c r="BU14" i="70"/>
  <c r="AD7" i="72"/>
  <c r="AD7" i="70"/>
  <c r="AD11" i="72"/>
  <c r="AD11" i="70"/>
  <c r="AP12" i="92"/>
  <c r="AQ12" s="1"/>
  <c r="AD5" i="72"/>
  <c r="AF15"/>
  <c r="AF5"/>
  <c r="AG9" s="1"/>
  <c r="AA14"/>
  <c r="AA11"/>
  <c r="AA8"/>
  <c r="AA13"/>
  <c r="AA10"/>
  <c r="AA7"/>
  <c r="AA12"/>
  <c r="AA9"/>
  <c r="AA6"/>
  <c r="AA5"/>
  <c r="AA4"/>
  <c r="Z15"/>
  <c r="AR5"/>
  <c r="P5"/>
  <c r="G13"/>
  <c r="G10"/>
  <c r="G7"/>
  <c r="G5"/>
  <c r="G4"/>
  <c r="G14"/>
  <c r="G11"/>
  <c r="G8"/>
  <c r="G12"/>
  <c r="G9"/>
  <c r="G6"/>
  <c r="CJ7" i="92" l="1"/>
  <c r="AJ4"/>
  <c r="AI8" i="69"/>
  <c r="AI13"/>
  <c r="AI9"/>
  <c r="AI5"/>
  <c r="AI11"/>
  <c r="AI14"/>
  <c r="AI10"/>
  <c r="AI6"/>
  <c r="AI7"/>
  <c r="AI12"/>
  <c r="AE8"/>
  <c r="AE4"/>
  <c r="AE11"/>
  <c r="AE13"/>
  <c r="AE9"/>
  <c r="AE5"/>
  <c r="AE14"/>
  <c r="AE10"/>
  <c r="AE6"/>
  <c r="AE7"/>
  <c r="AE12"/>
  <c r="CY14" i="70"/>
  <c r="CY8"/>
  <c r="CY6"/>
  <c r="CY9"/>
  <c r="CY13"/>
  <c r="DC13" s="1"/>
  <c r="R4"/>
  <c r="M14" i="82"/>
  <c r="H14"/>
  <c r="AI4" i="69"/>
  <c r="AX15" i="72"/>
  <c r="AA14" i="69"/>
  <c r="AA13"/>
  <c r="AA10"/>
  <c r="AA7"/>
  <c r="AA6"/>
  <c r="AA11"/>
  <c r="AA8"/>
  <c r="AA5"/>
  <c r="AA9"/>
  <c r="AA4"/>
  <c r="AA12"/>
  <c r="R14" i="82"/>
  <c r="DE12" i="70"/>
  <c r="DE8"/>
  <c r="DE4"/>
  <c r="DE11"/>
  <c r="DE7"/>
  <c r="DE14"/>
  <c r="DE10"/>
  <c r="DE6"/>
  <c r="DE13"/>
  <c r="DE9"/>
  <c r="DE5"/>
  <c r="J4" i="93"/>
  <c r="J4" i="92"/>
  <c r="D8" i="93"/>
  <c r="M4"/>
  <c r="BM12" i="72"/>
  <c r="BM5"/>
  <c r="BM4"/>
  <c r="BM11"/>
  <c r="BM6"/>
  <c r="BM14"/>
  <c r="BM8"/>
  <c r="BM9"/>
  <c r="BM7"/>
  <c r="BM13"/>
  <c r="AS4"/>
  <c r="AS5"/>
  <c r="AS7"/>
  <c r="AS8"/>
  <c r="AS12"/>
  <c r="AS14"/>
  <c r="AS13"/>
  <c r="AS9"/>
  <c r="AS10"/>
  <c r="AS11"/>
  <c r="AS6"/>
  <c r="AG4"/>
  <c r="AG5"/>
  <c r="AG7"/>
  <c r="AG11"/>
  <c r="AG10"/>
  <c r="AG13"/>
  <c r="AG12"/>
  <c r="AG8"/>
  <c r="AG6"/>
  <c r="AG14"/>
  <c r="P13" i="93"/>
  <c r="AK9" i="70"/>
  <c r="BU7"/>
  <c r="CY7" s="1"/>
  <c r="CV8" i="92"/>
  <c r="V5" i="93"/>
  <c r="P9" i="70"/>
  <c r="AH9" i="92"/>
  <c r="AH7"/>
  <c r="V10" i="93"/>
  <c r="V9"/>
  <c r="P4"/>
  <c r="AT9" i="92"/>
  <c r="CV6"/>
  <c r="M6"/>
  <c r="CV10"/>
  <c r="V6" i="93"/>
  <c r="AW5" i="70"/>
  <c r="V7" i="93"/>
  <c r="CV4" i="92"/>
  <c r="V8" i="93"/>
  <c r="P4" i="92"/>
  <c r="AT9" i="93"/>
  <c r="AH10" i="92"/>
  <c r="J7"/>
  <c r="D7" i="93"/>
  <c r="D7" i="92"/>
  <c r="J13"/>
  <c r="AB11" i="93"/>
  <c r="AH6"/>
  <c r="AB9"/>
  <c r="P14"/>
  <c r="AH11"/>
  <c r="P12"/>
  <c r="AB14"/>
  <c r="AH5"/>
  <c r="AH13"/>
  <c r="AB7"/>
  <c r="EG12"/>
  <c r="EH12" s="1"/>
  <c r="CL4"/>
  <c r="P5"/>
  <c r="EB11" i="92"/>
  <c r="G7" i="70"/>
  <c r="CO7" i="93"/>
  <c r="G13" i="70"/>
  <c r="M6" i="93"/>
  <c r="J11" i="92"/>
  <c r="J6" i="70"/>
  <c r="J7" i="93"/>
  <c r="G9" i="92"/>
  <c r="J11" i="93"/>
  <c r="CX8"/>
  <c r="J13"/>
  <c r="EW5"/>
  <c r="CA8" i="70"/>
  <c r="EE14" i="93"/>
  <c r="CM10" i="92"/>
  <c r="CY5"/>
  <c r="D5"/>
  <c r="CA4" i="70"/>
  <c r="CJ4" i="92"/>
  <c r="CX4" i="93"/>
  <c r="BI7" i="70"/>
  <c r="CA6"/>
  <c r="CA10"/>
  <c r="CX6" i="93"/>
  <c r="EU11"/>
  <c r="EW11" s="1"/>
  <c r="EU8"/>
  <c r="EW8" s="1"/>
  <c r="EU4"/>
  <c r="EW4" s="1"/>
  <c r="EU12"/>
  <c r="EW12" s="1"/>
  <c r="EU10"/>
  <c r="EW10" s="1"/>
  <c r="CM5" i="92"/>
  <c r="CX10" i="93"/>
  <c r="EU7"/>
  <c r="EW7" s="1"/>
  <c r="EU9"/>
  <c r="EW9" s="1"/>
  <c r="EU6"/>
  <c r="EW6" s="1"/>
  <c r="EU14"/>
  <c r="EW14" s="1"/>
  <c r="EU13"/>
  <c r="EW13" s="1"/>
  <c r="G12" i="70"/>
  <c r="CL7" i="93"/>
  <c r="S4" i="70"/>
  <c r="EG13" i="93"/>
  <c r="EH13" s="1"/>
  <c r="EE10"/>
  <c r="AB4" i="92"/>
  <c r="EB5"/>
  <c r="EG14" i="93"/>
  <c r="EH14" s="1"/>
  <c r="EB14" i="92"/>
  <c r="D13"/>
  <c r="EG11" i="93"/>
  <c r="EH11" s="1"/>
  <c r="EG5"/>
  <c r="EH5" s="1"/>
  <c r="EG8"/>
  <c r="EH8" s="1"/>
  <c r="AH5" i="92"/>
  <c r="CJ5"/>
  <c r="J5"/>
  <c r="EG4" i="93"/>
  <c r="EH4" s="1"/>
  <c r="EE7"/>
  <c r="EB6" i="92"/>
  <c r="EG9" i="93"/>
  <c r="EH9" s="1"/>
  <c r="EB4" i="92"/>
  <c r="CX13" i="93"/>
  <c r="EB8" i="92"/>
  <c r="M5"/>
  <c r="EB9"/>
  <c r="EB7"/>
  <c r="CJ12"/>
  <c r="G5"/>
  <c r="EG7" i="93"/>
  <c r="EH7" s="1"/>
  <c r="EB13" i="92"/>
  <c r="BU4" i="70"/>
  <c r="CY4" s="1"/>
  <c r="V7" i="92"/>
  <c r="P5"/>
  <c r="V5"/>
  <c r="AT7"/>
  <c r="EB12"/>
  <c r="D13" i="93"/>
  <c r="EG6"/>
  <c r="EH6" s="1"/>
  <c r="EG10"/>
  <c r="EH10" s="1"/>
  <c r="CY8" i="92"/>
  <c r="AT8"/>
  <c r="CY9"/>
  <c r="M8"/>
  <c r="D8"/>
  <c r="CV5"/>
  <c r="M7"/>
  <c r="V6"/>
  <c r="CV7"/>
  <c r="AT12"/>
  <c r="CM14"/>
  <c r="CV14"/>
  <c r="CJ11"/>
  <c r="CM9"/>
  <c r="G4"/>
  <c r="CY13"/>
  <c r="D11"/>
  <c r="CV11"/>
  <c r="AB11"/>
  <c r="CY10"/>
  <c r="J9"/>
  <c r="EE5" i="93"/>
  <c r="CY14" i="92"/>
  <c r="AB9"/>
  <c r="CM6"/>
  <c r="D6"/>
  <c r="CY11"/>
  <c r="AT11"/>
  <c r="CO14" i="93"/>
  <c r="P12" i="92"/>
  <c r="AH11"/>
  <c r="CX9" i="93"/>
  <c r="AH6" i="92"/>
  <c r="M5" i="93"/>
  <c r="AB7" i="92"/>
  <c r="AH13"/>
  <c r="G14"/>
  <c r="CM11"/>
  <c r="CY12"/>
  <c r="CV9"/>
  <c r="CL5" i="93"/>
  <c r="CO5"/>
  <c r="J12" i="92"/>
  <c r="CV12"/>
  <c r="DA12" i="93"/>
  <c r="CM12" i="92"/>
  <c r="M12"/>
  <c r="CL12" i="93"/>
  <c r="CV13" i="92"/>
  <c r="CX7" i="93"/>
  <c r="AT7"/>
  <c r="CJ10" i="92"/>
  <c r="DA10" i="93"/>
  <c r="M10" i="92"/>
  <c r="AT10" i="93"/>
  <c r="CL10"/>
  <c r="D10" i="92"/>
  <c r="AT10"/>
  <c r="CY4"/>
  <c r="M8" i="93"/>
  <c r="AM8" i="92"/>
  <c r="AM8" i="93"/>
  <c r="DA8"/>
  <c r="AT8"/>
  <c r="AT13" i="92"/>
  <c r="DA13" i="93"/>
  <c r="AM13" i="92"/>
  <c r="AM13" i="93"/>
  <c r="AT13"/>
  <c r="DA4"/>
  <c r="CF4" i="92"/>
  <c r="CG4" s="1"/>
  <c r="CH4" i="93"/>
  <c r="CI4" s="1"/>
  <c r="CR4" i="92"/>
  <c r="CT4" i="93"/>
  <c r="D10"/>
  <c r="AM10" i="92"/>
  <c r="AM10" i="93"/>
  <c r="M10"/>
  <c r="CO10"/>
  <c r="J14" i="92"/>
  <c r="P14"/>
  <c r="J14" i="93"/>
  <c r="AB14" i="92"/>
  <c r="DA14" i="93"/>
  <c r="CX14"/>
  <c r="J12"/>
  <c r="CO12"/>
  <c r="AT12"/>
  <c r="CX12"/>
  <c r="M12"/>
  <c r="CY7" i="92"/>
  <c r="S7" i="70"/>
  <c r="M7" i="93"/>
  <c r="AM7" i="92"/>
  <c r="AM7" i="93"/>
  <c r="DA7"/>
  <c r="BT5" i="92"/>
  <c r="BU5" s="1"/>
  <c r="BT5" i="93"/>
  <c r="BU5" s="1"/>
  <c r="BF5"/>
  <c r="J5"/>
  <c r="CX5"/>
  <c r="BF5" i="92"/>
  <c r="DA5" i="93"/>
  <c r="D5"/>
  <c r="J9"/>
  <c r="CO9"/>
  <c r="AM9" i="92"/>
  <c r="AM9" i="93"/>
  <c r="DA9"/>
  <c r="D11"/>
  <c r="AM11" i="92"/>
  <c r="AM11" i="93"/>
  <c r="CX11"/>
  <c r="AT11"/>
  <c r="CL11"/>
  <c r="DA11"/>
  <c r="CO6"/>
  <c r="W8" i="70"/>
  <c r="DX11" i="92"/>
  <c r="DZ11" s="1"/>
  <c r="EC11" i="93"/>
  <c r="EE11" s="1"/>
  <c r="D6"/>
  <c r="AM6" i="92"/>
  <c r="AM6" i="93"/>
  <c r="CO11"/>
  <c r="AK8" i="70"/>
  <c r="AB5" i="92"/>
  <c r="V8"/>
  <c r="V10"/>
  <c r="S5" i="70"/>
  <c r="P7"/>
  <c r="V14" i="92"/>
  <c r="ER5"/>
  <c r="G9" i="70"/>
  <c r="AJ5" i="92"/>
  <c r="CD12" i="70"/>
  <c r="P8"/>
  <c r="DC8" s="1"/>
  <c r="S9"/>
  <c r="CD13"/>
  <c r="J12"/>
  <c r="AK13"/>
  <c r="EA11" i="92"/>
  <c r="EC11" s="1"/>
  <c r="P10" i="70"/>
  <c r="S14"/>
  <c r="BU5"/>
  <c r="P14"/>
  <c r="EP7" i="92"/>
  <c r="ER7" s="1"/>
  <c r="EP11"/>
  <c r="ER11" s="1"/>
  <c r="EA10"/>
  <c r="EC10" s="1"/>
  <c r="DX10"/>
  <c r="DZ10" s="1"/>
  <c r="EA13"/>
  <c r="DX13"/>
  <c r="DZ13" s="1"/>
  <c r="D5" i="70"/>
  <c r="EP8" i="92"/>
  <c r="ER8" s="1"/>
  <c r="EP9"/>
  <c r="ER9" s="1"/>
  <c r="EA5"/>
  <c r="DX5"/>
  <c r="DZ5" s="1"/>
  <c r="EA4"/>
  <c r="DX4"/>
  <c r="DZ4" s="1"/>
  <c r="EP4"/>
  <c r="ER4" s="1"/>
  <c r="EP12"/>
  <c r="ER12" s="1"/>
  <c r="EP10"/>
  <c r="ER10" s="1"/>
  <c r="CD4" i="70"/>
  <c r="DX7" i="92"/>
  <c r="DZ7" s="1"/>
  <c r="EA7"/>
  <c r="DX12"/>
  <c r="DZ12" s="1"/>
  <c r="EA12"/>
  <c r="EA8"/>
  <c r="DX8"/>
  <c r="DZ8" s="1"/>
  <c r="W12" i="70"/>
  <c r="Y12" s="1"/>
  <c r="EP6" i="92"/>
  <c r="ER6" s="1"/>
  <c r="EP14"/>
  <c r="ER14" s="1"/>
  <c r="EP13"/>
  <c r="ER13" s="1"/>
  <c r="CD5" i="70"/>
  <c r="EA14" i="92"/>
  <c r="DX14"/>
  <c r="DZ14" s="1"/>
  <c r="EA9"/>
  <c r="DX9"/>
  <c r="DZ9" s="1"/>
  <c r="EA6"/>
  <c r="DX6"/>
  <c r="DZ6" s="1"/>
  <c r="CD6" i="70"/>
  <c r="CD11"/>
  <c r="J7"/>
  <c r="AK10"/>
  <c r="BU12"/>
  <c r="CY12" s="1"/>
  <c r="AK11"/>
  <c r="AB5"/>
  <c r="J10"/>
  <c r="D8"/>
  <c r="G14"/>
  <c r="J5"/>
  <c r="BI11"/>
  <c r="BH5"/>
  <c r="BG5"/>
  <c r="AK12"/>
  <c r="AD5"/>
  <c r="D6"/>
  <c r="CD10"/>
  <c r="CA12"/>
  <c r="CA14"/>
  <c r="BU10"/>
  <c r="CY10" s="1"/>
  <c r="J8"/>
  <c r="CD7"/>
  <c r="P5"/>
  <c r="V5"/>
  <c r="V7"/>
  <c r="V4"/>
  <c r="V8"/>
  <c r="AB9"/>
  <c r="G5"/>
  <c r="V12"/>
  <c r="V13"/>
  <c r="AB14"/>
  <c r="AB6"/>
  <c r="Y8"/>
  <c r="D10"/>
  <c r="CA7"/>
  <c r="CD9"/>
  <c r="P6"/>
  <c r="S11"/>
  <c r="V10"/>
  <c r="AB8"/>
  <c r="V11"/>
  <c r="AB7"/>
  <c r="AB10"/>
  <c r="G11"/>
  <c r="CA9"/>
  <c r="V6"/>
  <c r="V14"/>
  <c r="V9"/>
  <c r="AB13"/>
  <c r="AB11"/>
  <c r="AB12"/>
  <c r="AK7"/>
  <c r="CA13"/>
  <c r="CA11"/>
  <c r="CA5"/>
  <c r="BU11"/>
  <c r="CY11" s="1"/>
  <c r="D13"/>
  <c r="W7"/>
  <c r="W9"/>
  <c r="W6"/>
  <c r="W5"/>
  <c r="W14"/>
  <c r="AD15" i="72"/>
  <c r="W10" i="70"/>
  <c r="W13"/>
  <c r="W11"/>
  <c r="D11"/>
  <c r="AD12" i="72"/>
  <c r="AE12" s="1"/>
  <c r="AD12" i="70"/>
  <c r="AR15" i="72"/>
  <c r="Q4"/>
  <c r="Q5"/>
  <c r="Q14"/>
  <c r="Q13"/>
  <c r="Q12"/>
  <c r="Q11"/>
  <c r="Q10"/>
  <c r="Q9"/>
  <c r="Q8"/>
  <c r="Q7"/>
  <c r="Q6"/>
  <c r="CY5" i="70" l="1"/>
  <c r="DC5" s="1"/>
  <c r="DC9"/>
  <c r="DC14"/>
  <c r="DC6"/>
  <c r="AL4"/>
  <c r="AN4" s="1"/>
  <c r="AU4" i="93"/>
  <c r="AW4" s="1"/>
  <c r="AU4" i="92"/>
  <c r="AW4" s="1"/>
  <c r="AL11" i="70"/>
  <c r="AN11" s="1"/>
  <c r="AU11" i="93"/>
  <c r="AW11" s="1"/>
  <c r="AU11" i="92"/>
  <c r="AW11" s="1"/>
  <c r="AL7" i="70"/>
  <c r="AN7" s="1"/>
  <c r="AU7" i="93"/>
  <c r="AW7" s="1"/>
  <c r="AU7" i="92"/>
  <c r="AW7" s="1"/>
  <c r="AL5" i="70"/>
  <c r="AN5" s="1"/>
  <c r="AU5" i="93"/>
  <c r="AW5" s="1"/>
  <c r="AU5" i="92"/>
  <c r="AW5" s="1"/>
  <c r="AF12" i="70"/>
  <c r="AH12" s="1"/>
  <c r="AI12" i="93"/>
  <c r="AK12" s="1"/>
  <c r="AI12" i="92"/>
  <c r="AK12" s="1"/>
  <c r="AF5" i="70"/>
  <c r="AH5" s="1"/>
  <c r="AI5" i="93"/>
  <c r="AK5" s="1"/>
  <c r="AI5" i="92"/>
  <c r="AK5" s="1"/>
  <c r="AF6" i="70"/>
  <c r="AH6" s="1"/>
  <c r="AI6" i="93"/>
  <c r="AK6" s="1"/>
  <c r="AI6" i="92"/>
  <c r="AK6" s="1"/>
  <c r="AF13" i="70"/>
  <c r="AH13" s="1"/>
  <c r="AI13" i="93"/>
  <c r="AK13" s="1"/>
  <c r="AI13" i="92"/>
  <c r="AK13" s="1"/>
  <c r="BA4" i="93"/>
  <c r="BC4" s="1"/>
  <c r="BA4" i="92"/>
  <c r="BC4" s="1"/>
  <c r="BA7" i="93"/>
  <c r="BC7" s="1"/>
  <c r="BA7" i="92"/>
  <c r="BC7" s="1"/>
  <c r="AR7" i="70"/>
  <c r="AT7" s="1"/>
  <c r="BA11" i="93"/>
  <c r="BC11" s="1"/>
  <c r="BA11" i="92"/>
  <c r="BC11" s="1"/>
  <c r="AR11" i="70"/>
  <c r="AT11" s="1"/>
  <c r="BA9" i="93"/>
  <c r="BC9" s="1"/>
  <c r="BA9" i="92"/>
  <c r="BC9" s="1"/>
  <c r="AR9" i="70"/>
  <c r="AT9" s="1"/>
  <c r="AL12"/>
  <c r="AN12" s="1"/>
  <c r="AU12" i="93"/>
  <c r="AW12" s="1"/>
  <c r="AU12" i="92"/>
  <c r="AW12" s="1"/>
  <c r="AL6" i="70"/>
  <c r="AN6" s="1"/>
  <c r="AU6" i="93"/>
  <c r="AW6" s="1"/>
  <c r="AU6" i="92"/>
  <c r="AW6" s="1"/>
  <c r="AL10" i="70"/>
  <c r="AN10" s="1"/>
  <c r="AU10" i="93"/>
  <c r="AW10" s="1"/>
  <c r="AU10" i="92"/>
  <c r="AW10" s="1"/>
  <c r="AL14" i="70"/>
  <c r="AN14" s="1"/>
  <c r="AU14" i="93"/>
  <c r="AW14" s="1"/>
  <c r="AU14" i="92"/>
  <c r="AW14" s="1"/>
  <c r="AF4" i="70"/>
  <c r="AH4" s="1"/>
  <c r="AI4" i="92"/>
  <c r="AK4" s="1"/>
  <c r="AF8" i="70"/>
  <c r="AH8" s="1"/>
  <c r="AI8" i="93"/>
  <c r="AK8" s="1"/>
  <c r="AI8" i="92"/>
  <c r="AK8" s="1"/>
  <c r="AF7" i="70"/>
  <c r="AH7" s="1"/>
  <c r="AI7" i="93"/>
  <c r="AK7" s="1"/>
  <c r="AI7" i="92"/>
  <c r="AK7" s="1"/>
  <c r="AF14" i="70"/>
  <c r="AH14" s="1"/>
  <c r="AI14" i="93"/>
  <c r="AK14" s="1"/>
  <c r="AI14" i="92"/>
  <c r="AK14" s="1"/>
  <c r="BA10" i="93"/>
  <c r="BC10" s="1"/>
  <c r="BA10" i="92"/>
  <c r="BC10" s="1"/>
  <c r="AR10" i="70"/>
  <c r="AT10" s="1"/>
  <c r="BA5" i="93"/>
  <c r="BC5" s="1"/>
  <c r="BA5" i="92"/>
  <c r="BC5" s="1"/>
  <c r="AR5" i="70"/>
  <c r="AT5" s="1"/>
  <c r="BA14" i="93"/>
  <c r="BC14" s="1"/>
  <c r="BA14" i="92"/>
  <c r="BC14" s="1"/>
  <c r="AR14" i="70"/>
  <c r="AT14" s="1"/>
  <c r="BA12" i="93"/>
  <c r="BC12" s="1"/>
  <c r="BA12" i="92"/>
  <c r="BC12" s="1"/>
  <c r="AR12" i="70"/>
  <c r="AT12" s="1"/>
  <c r="AL8"/>
  <c r="AN8" s="1"/>
  <c r="AU8" i="93"/>
  <c r="AW8" s="1"/>
  <c r="AU8" i="92"/>
  <c r="AW8" s="1"/>
  <c r="AL9" i="70"/>
  <c r="AN9" s="1"/>
  <c r="AU9" i="93"/>
  <c r="AW9" s="1"/>
  <c r="AU9" i="92"/>
  <c r="AW9" s="1"/>
  <c r="AL13" i="70"/>
  <c r="AN13" s="1"/>
  <c r="AU13" i="93"/>
  <c r="AW13" s="1"/>
  <c r="AU13" i="92"/>
  <c r="AW13" s="1"/>
  <c r="AF9" i="70"/>
  <c r="AH9" s="1"/>
  <c r="AI9" i="93"/>
  <c r="AK9" s="1"/>
  <c r="AI9" i="92"/>
  <c r="AK9" s="1"/>
  <c r="AF11" i="70"/>
  <c r="AH11" s="1"/>
  <c r="AI11" i="93"/>
  <c r="AK11" s="1"/>
  <c r="AI11" i="92"/>
  <c r="AK11" s="1"/>
  <c r="AF10" i="70"/>
  <c r="AH10" s="1"/>
  <c r="AI10" i="93"/>
  <c r="AK10" s="1"/>
  <c r="AI10" i="92"/>
  <c r="AK10" s="1"/>
  <c r="BA13" i="93"/>
  <c r="BC13" s="1"/>
  <c r="BA13" i="92"/>
  <c r="BC13" s="1"/>
  <c r="AR13" i="70"/>
  <c r="AT13" s="1"/>
  <c r="BA8" i="93"/>
  <c r="BC8" s="1"/>
  <c r="BA8" i="92"/>
  <c r="BC8" s="1"/>
  <c r="AR8" i="70"/>
  <c r="AT8" s="1"/>
  <c r="BA6" i="93"/>
  <c r="BC6" s="1"/>
  <c r="BA6" i="92"/>
  <c r="BC6" s="1"/>
  <c r="AR6" i="70"/>
  <c r="AT6" s="1"/>
  <c r="DC4"/>
  <c r="DC7"/>
  <c r="DC10"/>
  <c r="AE9" i="72"/>
  <c r="AE6"/>
  <c r="AE14"/>
  <c r="AE7"/>
  <c r="AE10"/>
  <c r="AE5"/>
  <c r="AE13"/>
  <c r="AE8"/>
  <c r="AE4"/>
  <c r="AE11"/>
  <c r="AL5" i="93"/>
  <c r="AL11"/>
  <c r="AN11" s="1"/>
  <c r="AL6"/>
  <c r="AN6" s="1"/>
  <c r="AL12"/>
  <c r="AL10"/>
  <c r="AN10" s="1"/>
  <c r="AL7"/>
  <c r="AN7" s="1"/>
  <c r="AL13"/>
  <c r="AN13" s="1"/>
  <c r="AL14"/>
  <c r="AN14" s="1"/>
  <c r="AL9"/>
  <c r="AN9" s="1"/>
  <c r="AL8"/>
  <c r="AN8" s="1"/>
  <c r="EC14" i="92"/>
  <c r="EC5"/>
  <c r="EC9"/>
  <c r="EC12"/>
  <c r="EC8"/>
  <c r="EC13"/>
  <c r="EC6"/>
  <c r="EC7"/>
  <c r="EC4"/>
  <c r="CQ5"/>
  <c r="CS5" s="1"/>
  <c r="FC5" s="1"/>
  <c r="FF5" s="1"/>
  <c r="CS5" i="93"/>
  <c r="CU5" s="1"/>
  <c r="FH5" s="1"/>
  <c r="FK5" s="1"/>
  <c r="CQ6" i="92"/>
  <c r="CS6" s="1"/>
  <c r="FC6" s="1"/>
  <c r="FF6" s="1"/>
  <c r="CS6" i="93"/>
  <c r="CU6" s="1"/>
  <c r="FH6" s="1"/>
  <c r="FK6" s="1"/>
  <c r="CQ7" i="92"/>
  <c r="CS7" s="1"/>
  <c r="FC7" s="1"/>
  <c r="FF7" s="1"/>
  <c r="CS7" i="93"/>
  <c r="CU7" s="1"/>
  <c r="FH7" s="1"/>
  <c r="FK7" s="1"/>
  <c r="CQ8" i="92"/>
  <c r="CS8" s="1"/>
  <c r="FC8" s="1"/>
  <c r="FF8" s="1"/>
  <c r="CS8" i="93"/>
  <c r="CU8" s="1"/>
  <c r="FH8" s="1"/>
  <c r="FK8" s="1"/>
  <c r="CQ9" i="92"/>
  <c r="CS9" s="1"/>
  <c r="FC9" s="1"/>
  <c r="FF9" s="1"/>
  <c r="CS9" i="93"/>
  <c r="CU9" s="1"/>
  <c r="FH9" s="1"/>
  <c r="FK9" s="1"/>
  <c r="CQ10" i="92"/>
  <c r="CS10" s="1"/>
  <c r="FC10" s="1"/>
  <c r="FF10" s="1"/>
  <c r="CS10" i="93"/>
  <c r="CU10" s="1"/>
  <c r="FH10" s="1"/>
  <c r="FK10" s="1"/>
  <c r="CQ11" i="92"/>
  <c r="CS11" s="1"/>
  <c r="FC11" s="1"/>
  <c r="FF11" s="1"/>
  <c r="CS11" i="93"/>
  <c r="CU11" s="1"/>
  <c r="FH11" s="1"/>
  <c r="FK11" s="1"/>
  <c r="CQ12" i="92"/>
  <c r="CS12" s="1"/>
  <c r="FC12" s="1"/>
  <c r="FF12" s="1"/>
  <c r="CS12" i="93"/>
  <c r="CU12" s="1"/>
  <c r="FH12" s="1"/>
  <c r="FK12" s="1"/>
  <c r="CQ13" i="92"/>
  <c r="CS13" s="1"/>
  <c r="FC13" s="1"/>
  <c r="FF13" s="1"/>
  <c r="CS13" i="93"/>
  <c r="CU13" s="1"/>
  <c r="FH13" s="1"/>
  <c r="FK13" s="1"/>
  <c r="CQ4" i="92"/>
  <c r="CS4" s="1"/>
  <c r="FC4" s="1"/>
  <c r="FF4" s="1"/>
  <c r="CS4" i="93"/>
  <c r="CU4" s="1"/>
  <c r="FH4" s="1"/>
  <c r="FK4" s="1"/>
  <c r="CQ14" i="92"/>
  <c r="CS14" s="1"/>
  <c r="FC14" s="1"/>
  <c r="FF14" s="1"/>
  <c r="CS14" i="93"/>
  <c r="CU14" s="1"/>
  <c r="FH14" s="1"/>
  <c r="FK14" s="1"/>
  <c r="AE8" i="70"/>
  <c r="CW8" s="1"/>
  <c r="AL8" i="92"/>
  <c r="AN8" s="1"/>
  <c r="AM12"/>
  <c r="AM12" i="93"/>
  <c r="AM5" i="92"/>
  <c r="AM5" i="93"/>
  <c r="CN5" i="92"/>
  <c r="CP5" s="1"/>
  <c r="CP5" i="93"/>
  <c r="CR5" s="1"/>
  <c r="FG5" s="1"/>
  <c r="CN8" i="92"/>
  <c r="CP8" s="1"/>
  <c r="CP8" i="93"/>
  <c r="CR8" s="1"/>
  <c r="FG8" s="1"/>
  <c r="CN12" i="92"/>
  <c r="CP12" s="1"/>
  <c r="CP12" i="93"/>
  <c r="CR12" s="1"/>
  <c r="FG12" s="1"/>
  <c r="CN6" i="92"/>
  <c r="CP6" s="1"/>
  <c r="CP6" i="93"/>
  <c r="CR6" s="1"/>
  <c r="FG6" s="1"/>
  <c r="CN13" i="92"/>
  <c r="CP13" s="1"/>
  <c r="CP13" i="93"/>
  <c r="CR13" s="1"/>
  <c r="FG13" s="1"/>
  <c r="CN14" i="92"/>
  <c r="CP14" s="1"/>
  <c r="CP14" i="93"/>
  <c r="CR14" s="1"/>
  <c r="FG14" s="1"/>
  <c r="AE4" i="70"/>
  <c r="CW4" s="1"/>
  <c r="AL4" i="92"/>
  <c r="AN4" s="1"/>
  <c r="CN7"/>
  <c r="CP7" s="1"/>
  <c r="CP7" i="93"/>
  <c r="CR7" s="1"/>
  <c r="FG7" s="1"/>
  <c r="CN4" i="92"/>
  <c r="CP4" s="1"/>
  <c r="CP4" i="93"/>
  <c r="CR4" s="1"/>
  <c r="FG4" s="1"/>
  <c r="CN11" i="92"/>
  <c r="CP11" s="1"/>
  <c r="FB11" s="1"/>
  <c r="CP11" i="93"/>
  <c r="CR11" s="1"/>
  <c r="FG11" s="1"/>
  <c r="FJ11" s="1"/>
  <c r="CN10" i="92"/>
  <c r="CP10" s="1"/>
  <c r="FB10" s="1"/>
  <c r="CP10" i="93"/>
  <c r="CR10" s="1"/>
  <c r="FG10" s="1"/>
  <c r="CN9" i="92"/>
  <c r="CP9" s="1"/>
  <c r="CP9" i="93"/>
  <c r="CR9" s="1"/>
  <c r="FG9" s="1"/>
  <c r="AL9" i="92"/>
  <c r="AN9" s="1"/>
  <c r="AE9" i="70"/>
  <c r="AL13" i="92"/>
  <c r="AN13" s="1"/>
  <c r="AE13" i="70"/>
  <c r="AL5" i="92"/>
  <c r="AL10"/>
  <c r="AN10" s="1"/>
  <c r="AE10" i="70"/>
  <c r="AL6" i="92"/>
  <c r="AN6" s="1"/>
  <c r="AE6" i="70"/>
  <c r="AL12" i="92"/>
  <c r="AL11"/>
  <c r="AN11" s="1"/>
  <c r="AE11" i="70"/>
  <c r="AL14" i="92"/>
  <c r="AN14" s="1"/>
  <c r="AE14" i="70"/>
  <c r="AL7" i="92"/>
  <c r="AN7" s="1"/>
  <c r="AE7" i="70"/>
  <c r="BI5"/>
  <c r="Y13"/>
  <c r="Y5"/>
  <c r="Y10"/>
  <c r="Y6"/>
  <c r="Y9"/>
  <c r="Y11"/>
  <c r="Y14"/>
  <c r="CW14" s="1"/>
  <c r="Y7"/>
  <c r="CW6" l="1"/>
  <c r="DA6" s="1"/>
  <c r="CW9"/>
  <c r="DA9" s="1"/>
  <c r="CW11"/>
  <c r="DA11" s="1"/>
  <c r="CW13"/>
  <c r="CW7"/>
  <c r="DA7" s="1"/>
  <c r="CW10"/>
  <c r="DA10" s="1"/>
  <c r="CX4"/>
  <c r="CZ4" s="1"/>
  <c r="DA14"/>
  <c r="CX10"/>
  <c r="CX11"/>
  <c r="DB11" s="1"/>
  <c r="CX9"/>
  <c r="CX14"/>
  <c r="CX7"/>
  <c r="CX8"/>
  <c r="CZ8" s="1"/>
  <c r="CX13"/>
  <c r="CX6"/>
  <c r="CX5"/>
  <c r="CX12"/>
  <c r="DB12" s="1"/>
  <c r="DC12"/>
  <c r="DC11"/>
  <c r="DA8"/>
  <c r="AN12" i="93"/>
  <c r="AN5"/>
  <c r="FB5" i="92"/>
  <c r="FE5" s="1"/>
  <c r="FB13"/>
  <c r="FE13" s="1"/>
  <c r="FB9"/>
  <c r="FE9" s="1"/>
  <c r="FB7"/>
  <c r="FE7" s="1"/>
  <c r="FB14"/>
  <c r="FD14" s="1"/>
  <c r="FB12"/>
  <c r="FE12" s="1"/>
  <c r="FB8"/>
  <c r="FE8" s="1"/>
  <c r="FB4"/>
  <c r="FD4" s="1"/>
  <c r="FB6"/>
  <c r="FE6" s="1"/>
  <c r="FD11"/>
  <c r="AN12"/>
  <c r="FD10"/>
  <c r="AN5"/>
  <c r="FJ6" i="93"/>
  <c r="FI6"/>
  <c r="FI11"/>
  <c r="FI10"/>
  <c r="FJ10"/>
  <c r="FI7"/>
  <c r="FJ7"/>
  <c r="FI13"/>
  <c r="FJ13"/>
  <c r="FJ5"/>
  <c r="FI5"/>
  <c r="FJ9"/>
  <c r="FI9"/>
  <c r="FI4"/>
  <c r="FJ4"/>
  <c r="FJ14"/>
  <c r="FI14"/>
  <c r="FJ12"/>
  <c r="FI12"/>
  <c r="FJ8"/>
  <c r="FI8"/>
  <c r="FE11" i="92"/>
  <c r="AE5" i="70"/>
  <c r="CW5" s="1"/>
  <c r="FE10" i="92"/>
  <c r="AE12" i="70"/>
  <c r="CW12" s="1"/>
  <c r="CZ6" l="1"/>
  <c r="CZ7"/>
  <c r="CZ9"/>
  <c r="CZ13"/>
  <c r="DB4"/>
  <c r="CZ10"/>
  <c r="CZ14"/>
  <c r="CZ5"/>
  <c r="DB10"/>
  <c r="DB9"/>
  <c r="DB6"/>
  <c r="DB7"/>
  <c r="CZ12"/>
  <c r="DB14"/>
  <c r="DB13"/>
  <c r="DB5"/>
  <c r="CZ11"/>
  <c r="CZ18" s="1"/>
  <c r="DB8"/>
  <c r="DA4"/>
  <c r="DA13"/>
  <c r="DA5"/>
  <c r="DA12"/>
  <c r="FD5" i="92"/>
  <c r="FD13"/>
  <c r="FE14"/>
  <c r="FD9"/>
  <c r="FD8"/>
  <c r="FD7"/>
  <c r="FE4"/>
  <c r="FD12"/>
  <c r="FD6"/>
  <c r="FN10" i="93"/>
  <c r="FN13"/>
  <c r="FN6"/>
  <c r="FN12"/>
  <c r="FN14"/>
  <c r="FN4"/>
  <c r="FN9"/>
  <c r="FN5"/>
  <c r="FN11"/>
  <c r="FN8"/>
  <c r="FN7"/>
  <c r="FI7" i="92" l="1"/>
  <c r="FI10"/>
  <c r="FI11"/>
  <c r="FI12"/>
  <c r="FI13"/>
  <c r="FI5"/>
  <c r="FI6"/>
  <c r="FI4"/>
  <c r="FI8"/>
  <c r="FI14"/>
  <c r="FI9"/>
  <c r="DF12" i="70" l="1"/>
  <c r="DF10"/>
  <c r="DF13"/>
  <c r="DF9"/>
  <c r="DF7"/>
  <c r="DF14"/>
  <c r="DF6"/>
  <c r="DF4"/>
  <c r="DF11"/>
  <c r="DF8"/>
  <c r="DF5"/>
</calcChain>
</file>

<file path=xl/sharedStrings.xml><?xml version="1.0" encoding="utf-8"?>
<sst xmlns="http://schemas.openxmlformats.org/spreadsheetml/2006/main" count="1232" uniqueCount="262">
  <si>
    <t>Наименование муниципального образования</t>
  </si>
  <si>
    <t>Численность постоянного населения на 01.01.2019 года (человек)</t>
  </si>
  <si>
    <t>Численность постоянного населения на 01.01.2020 года (человек)</t>
  </si>
  <si>
    <t>Объем производства продукции сельского хозяйства в хозяйствах всех категорий, млн. рублей</t>
  </si>
  <si>
    <t>Объем производства продукции животноводства в хозяйствах всех категорий, млн. рублей</t>
  </si>
  <si>
    <t>Объем производства продукции растениеводства в хозяйствах всех категорий, млн. рублей</t>
  </si>
  <si>
    <t>Производство молока в хозяйствах всех категорий, тонн</t>
  </si>
  <si>
    <t>Производство молока в сельскохозяйственных организациях и крестьянских (фермерских ) хозяйствах, включая индивидуальных предпринимателей, тонн</t>
  </si>
  <si>
    <t>Производство скота и птицы на убой в живой массе, тыс. тонн</t>
  </si>
  <si>
    <t>Поголовье крупного рогатого скота в хозяйствах всех категорий, голов</t>
  </si>
  <si>
    <t xml:space="preserve">Поголовье овец и коз в хозяйствах всех категорий, голов </t>
  </si>
  <si>
    <t xml:space="preserve">Поголовье лошадей в хозяйствах всех категорий, голов </t>
  </si>
  <si>
    <t>Поголовье маралов в хозяйствах всех категорий, голов</t>
  </si>
  <si>
    <t>Объем инвестиций в основной капитал за исключением бюджетных средств, по кругу предприятий . Не относящихся к субъектам малого предпринимательства (тыс руб.)</t>
  </si>
  <si>
    <t>Численность занятых в сфере малого и среднего предпринимательства, включая индивидуальных предпринимателей, человек</t>
  </si>
  <si>
    <t>Валовый сбор картофеля в сельскохозяйственных организациях и крестьянских(фермерских) хозяйствах, включая индивидуальных предпринимателей</t>
  </si>
  <si>
    <t>Валовый сбор овощей открытого грунта в сельскохозяйственных организациях и крестьянских(фермерских) хозяйствах, включая индивидуальных предпринимателей</t>
  </si>
  <si>
    <t>9 мес. 2019</t>
  </si>
  <si>
    <t>9 мес. 2020</t>
  </si>
  <si>
    <t>на душу населения, 2019</t>
  </si>
  <si>
    <t>на душу населения, 2020</t>
  </si>
  <si>
    <t>темп роста, % 2020</t>
  </si>
  <si>
    <t>на 100 населения, 2019</t>
  </si>
  <si>
    <t>на 100 населения, 2020</t>
  </si>
  <si>
    <t>6 мес. 2019</t>
  </si>
  <si>
    <t>6 мес. 2020</t>
  </si>
  <si>
    <t>на душу населения 2019</t>
  </si>
  <si>
    <t>на душу населения 2020</t>
  </si>
  <si>
    <t>6 мес. 2018</t>
  </si>
  <si>
    <t>на душу населения, 2018</t>
  </si>
  <si>
    <t>темп роста, % 2019</t>
  </si>
  <si>
    <t>МО "г.Горно-Алтайск"</t>
  </si>
  <si>
    <t>х</t>
  </si>
  <si>
    <t>МО "Кош-Агачский район"</t>
  </si>
  <si>
    <t>МО "Майминский район"</t>
  </si>
  <si>
    <t>МО "Онгудайский район"</t>
  </si>
  <si>
    <t>МО "Турочакский район"</t>
  </si>
  <si>
    <t>МО "Улаганский район"</t>
  </si>
  <si>
    <t>МО "Усть-Канский район"</t>
  </si>
  <si>
    <t>МО "Усть-Коксинский район"</t>
  </si>
  <si>
    <t>МО "Чемальский район"</t>
  </si>
  <si>
    <t>МО "Чойский район"</t>
  </si>
  <si>
    <t>МО "Шебалинский район"</t>
  </si>
  <si>
    <t xml:space="preserve">Всего по РА </t>
  </si>
  <si>
    <t>Налоговые доходы консолидированного бюджета муниципального образования (без учета доходов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Федерации), тыс. руб.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</si>
  <si>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предпринимательства, тыс. руб.</t>
  </si>
  <si>
    <t>Численность занятых в сфере малого и среднего предпринимательства, включая индивидуальных предпринимателей, чел.</t>
  </si>
  <si>
    <t>Доля протяженности автомобильных дорог общего пользования местного значения с твердым покрытием, км</t>
  </si>
  <si>
    <t>Объем отгруженных товаров собственного производства, выполнено работ и услуг собственными силами (без субъектов малого предпринимательства), млн. руб.</t>
  </si>
  <si>
    <t>Объем промышленного производства, млн. руб.</t>
  </si>
  <si>
    <t>Объем производства продукции сельского хозяйства в хозяйствах всех категорий, млн. руб.</t>
  </si>
  <si>
    <t>Объем производства продукции растениеводства в хозяйствах всех категорий, млн. руб.</t>
  </si>
  <si>
    <t>Объем производства продукции животноводства в хозяйствах всех категорий, млн. руб.</t>
  </si>
  <si>
    <t xml:space="preserve">Уровень зарегистрированной безработицы, %
</t>
  </si>
  <si>
    <t>Число родившихся, чел.</t>
  </si>
  <si>
    <t>Число умерших от внешних причин, чел.</t>
  </si>
  <si>
    <t>Ввод жилья, тыс. кв. метров</t>
  </si>
  <si>
    <t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образования), %</t>
  </si>
  <si>
    <t>Удельный вес детей в возрасте от 5 до 18 лет, получающих услуги по дополнительному образованию в организациях различной организационно-правовой формы и формы собственности, %</t>
  </si>
  <si>
    <t>Число несовершеннолетних, пострадавших от преступных посягательств, случаев</t>
  </si>
  <si>
    <t>Туристский поток, тыс. чел.</t>
  </si>
  <si>
    <t>Численность граждан, размещенных в коллективных средствах размещения, тыс. чел.</t>
  </si>
  <si>
    <t>Уровень бедности (отношение количества малообеспеченных семей к общему количеству семей (по данным Социального паспорта Республики Алтай), %</t>
  </si>
  <si>
    <t>Полнота внесения муниципальным образованием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«Управление», %</t>
  </si>
  <si>
    <t>Полнота внесения сельскими поселениями муниципального образования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«Управление», %</t>
  </si>
  <si>
    <t>темп роста, % 
9 мес. 2020</t>
  </si>
  <si>
    <t>к среднему по РА</t>
  </si>
  <si>
    <t>на душу населения,  тыс. руб. 
9 мес. 2020</t>
  </si>
  <si>
    <t>темп роста, % 
6 мес. 2020</t>
  </si>
  <si>
    <t>численность, чел.
9 мес. 2020</t>
  </si>
  <si>
    <t>удельный вес, % 
6 мес. 2020</t>
  </si>
  <si>
    <t>на душу населения, тыс. руб.
9 мес. 2020</t>
  </si>
  <si>
    <t>индекс физического объема, %
9 мес. 2020</t>
  </si>
  <si>
    <t>в % к экономически активному населению</t>
  </si>
  <si>
    <t>родившихся на 1 тыс. человек населения, чел. 9 мес. 2020</t>
  </si>
  <si>
    <t>умерших на 100 тыс. человек населения, чел.              9 мес. 2020</t>
  </si>
  <si>
    <t>в расчете на 1000 чел. населения, кв. м.
9 мес. 2020</t>
  </si>
  <si>
    <t>удельный вес, в % от потребности в услугах ДО
9 мес. 2020</t>
  </si>
  <si>
    <t>удельный вес, в % от количества детей в возрасте от 5 до 18 лет
9 мес. 2020</t>
  </si>
  <si>
    <t>количество случаев на 1000 детей в возрасте 0-18 лет
6 мес. 2020</t>
  </si>
  <si>
    <t>в процентах
9 мес. 2020</t>
  </si>
  <si>
    <t>Уровень достижения показателей</t>
  </si>
  <si>
    <t>Уровень зарегистрированной безработицы, %</t>
  </si>
  <si>
    <t>уровень достижения "темп роста, %"</t>
  </si>
  <si>
    <t>коэффициент достижения</t>
  </si>
  <si>
    <t>уровень достижения "на душу населения, тыс. руб."</t>
  </si>
  <si>
    <t>уровень достижения "численность, чел."</t>
  </si>
  <si>
    <t>уровень достижения "удельный вес, %"</t>
  </si>
  <si>
    <t>уровень достижения "индекс физического объема, %"</t>
  </si>
  <si>
    <t>уровень достижения "темп роста подуш"</t>
  </si>
  <si>
    <t>уровень достижения "родившихся на 1 тыс. человек населения, чел."</t>
  </si>
  <si>
    <t>уровень достижения "умерших на 100 тыс. человек населения, чел."</t>
  </si>
  <si>
    <t>уровнь достижения "в расчете на 1000 чел. населения, кв. м."</t>
  </si>
  <si>
    <t>уровень достижения "удельный вес, в % от потребности в услугах ДО"</t>
  </si>
  <si>
    <t>уровень достижения "удельный вес, в % от количества детей в возрасте от 5 до 18 лет"</t>
  </si>
  <si>
    <t>уровень достижения "количество случаев на 1000 детей в возрасте 0-18 лет"</t>
  </si>
  <si>
    <t>уровень достижения "в процентах"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</si>
  <si>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предпринимательства, млн. руб.</t>
  </si>
  <si>
    <t>Объем отгруженных товаров собственного производства, выполнено работ и услуг собственными силами (без субъектов малого предпринимательства), тыс. руб.</t>
  </si>
  <si>
    <t>Объем промышленного производства, тыс. руб.</t>
  </si>
  <si>
    <t>Ввод жилья, кв. метров</t>
  </si>
  <si>
    <t xml:space="preserve">  </t>
  </si>
  <si>
    <t xml:space="preserve">Ранг </t>
  </si>
  <si>
    <t>Ранг по темпу роста</t>
  </si>
  <si>
    <t>Ранг</t>
  </si>
  <si>
    <t>Ранг на душу населения</t>
  </si>
  <si>
    <t>Ранг по численности</t>
  </si>
  <si>
    <t>Ранг по удельному весу</t>
  </si>
  <si>
    <t>Ранг по ИФО</t>
  </si>
  <si>
    <t>удельный вес, %
9 мес. 2020</t>
  </si>
  <si>
    <t>родившихся на 1 тыс. человек населения, чел.
9 мес. 2020</t>
  </si>
  <si>
    <t>Ранг родившиеся</t>
  </si>
  <si>
    <t>умерших на 100 тыс. человек населения, чел.
9 мес. 2020</t>
  </si>
  <si>
    <t>Ранг умершие</t>
  </si>
  <si>
    <t>Ранг в расчете на 1000 чел.</t>
  </si>
  <si>
    <t xml:space="preserve">Ранг по количеству случаев </t>
  </si>
  <si>
    <t xml:space="preserve">Ранг по темпу </t>
  </si>
  <si>
    <t>Численность занятых в сфере малого и среднего предпринимательства, включая индивидуальных предпринимателей</t>
  </si>
  <si>
    <t>Расчет влияния просроченных дней</t>
  </si>
  <si>
    <t>Расчет влияния исполнения решения Комиссии</t>
  </si>
  <si>
    <t>Расчет комплексной оценки социально-экономического развития МО</t>
  </si>
  <si>
    <t>к среднему по темпу роста по РА</t>
  </si>
  <si>
    <t>коэффициент достижения по темпу роста</t>
  </si>
  <si>
    <t>Ист</t>
  </si>
  <si>
    <t>к среднему по подушевому значению по РА</t>
  </si>
  <si>
    <t>коэффициент достижения по подушевому значению</t>
  </si>
  <si>
    <t>Исо</t>
  </si>
  <si>
    <t>к среднему по численности по РА</t>
  </si>
  <si>
    <t>коэффициент достижения по численности</t>
  </si>
  <si>
    <t>к среднему по удельному весу</t>
  </si>
  <si>
    <t>коэффициент достижения по удельному весу</t>
  </si>
  <si>
    <t>Иса</t>
  </si>
  <si>
    <t>к среднему по ИФО по РА</t>
  </si>
  <si>
    <t>коэффициент достижения по ИФО</t>
  </si>
  <si>
    <t>к среднему по удельному весу по РА</t>
  </si>
  <si>
    <t>к среднему по количеству родившихся по РА</t>
  </si>
  <si>
    <r>
      <t>коэффициент достижения по количеству родившихся</t>
    </r>
    <r>
      <rPr>
        <b/>
        <sz val="11"/>
        <rFont val="Times New Roman"/>
        <family val="1"/>
        <charset val="204"/>
      </rPr>
      <t xml:space="preserve"> </t>
    </r>
  </si>
  <si>
    <t>к среднему по количеству умерших по РА</t>
  </si>
  <si>
    <t>коэффициент достижения по количеству умерших</t>
  </si>
  <si>
    <t>к среднему в расчете на 1000 человек населения по РА</t>
  </si>
  <si>
    <t xml:space="preserve">коэффициент достижения в расчете на 1000 человек населения </t>
  </si>
  <si>
    <t>к среднему по количеству случаев на 1000 детей по РА</t>
  </si>
  <si>
    <t>коэффициент достижения по количеству случаев на 1000 детей</t>
  </si>
  <si>
    <t>к среднему в процентах по РА</t>
  </si>
  <si>
    <t>коэффициент достижения в процентах</t>
  </si>
  <si>
    <t>Кол-во дней мониторинга</t>
  </si>
  <si>
    <t>Количество просрочек (дней)</t>
  </si>
  <si>
    <t>Колво дней согласование с учетом просроченных дней</t>
  </si>
  <si>
    <t>Среднее соотношение (Иtj)</t>
  </si>
  <si>
    <t>Сводная средняя Исс</t>
  </si>
  <si>
    <t>Всего пунктов</t>
  </si>
  <si>
    <t>Выполнено</t>
  </si>
  <si>
    <t>Соотношение выполненных пунктов решения к общему кол-ву</t>
  </si>
  <si>
    <t>Сводная средняя Иср</t>
  </si>
  <si>
    <t>Сводная средняя Ист</t>
  </si>
  <si>
    <t>Сводная средняя Исо</t>
  </si>
  <si>
    <t>Сводная средняя Иса</t>
  </si>
  <si>
    <t>Кj</t>
  </si>
  <si>
    <t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</t>
  </si>
  <si>
    <t>Объем отгруженных товаров собственного производства, выполнено работ и услуг собственными силами, по кругу предприятий  не относящихся к субъектам малого предпринимательства (по промышленным видам деятельности)</t>
  </si>
  <si>
    <t>Объем производства продукции сельского хозяйства</t>
  </si>
  <si>
    <t xml:space="preserve">Объем производства продукции животноводства в хозяйствах всех категорий </t>
  </si>
  <si>
    <t xml:space="preserve">Объем производства продукции растениеводства в хозяйствах всех категорий </t>
  </si>
  <si>
    <t>Производство молока в хозяйствах всех категорий</t>
  </si>
  <si>
    <t>Производство молока в сельскохозяйственных организациях и крестьянских(фермерских )хозяйствах, включая индивидуальных предпринимателей (тонн)</t>
  </si>
  <si>
    <r>
      <t xml:space="preserve">Производство скота и птицы на убой в живой массе </t>
    </r>
    <r>
      <rPr>
        <sz val="11"/>
        <color indexed="10"/>
        <rFont val="Times New Roman"/>
        <family val="1"/>
        <charset val="204"/>
      </rPr>
      <t xml:space="preserve"> тонн</t>
    </r>
  </si>
  <si>
    <t>Поголовье крупного рогатого скота, голов</t>
  </si>
  <si>
    <t xml:space="preserve">Поголовье овец и коз, голов </t>
  </si>
  <si>
    <t xml:space="preserve">Поголовье лошадей, голов </t>
  </si>
  <si>
    <t xml:space="preserve">Объем инвестиций в основной капитал за исключением бюджетных средств, по кругу предприятий . Не относящихся к субъектам малого предпринимательства </t>
  </si>
  <si>
    <t>Число субъектов малого и среднего предпринимательства</t>
  </si>
  <si>
    <t>Оборот организаций малого и среднего предпринимательства,(без микропредприятий)</t>
  </si>
  <si>
    <t>Среднесписочная численность работников малых (без микропредприятий) и средних предприятий (без внешних совместителей)</t>
  </si>
  <si>
    <t>Число родившихся</t>
  </si>
  <si>
    <t xml:space="preserve">Смертность населения от внешних причин, чел.  </t>
  </si>
  <si>
    <t>Число несовершеннолетних, потерпевших от преступных посягательств, ед.</t>
  </si>
  <si>
    <t xml:space="preserve">Ввод жилья, кв. м. </t>
  </si>
  <si>
    <t>Налоговые доходы консолидированного бюджета муниципального образования, тыс. руб.</t>
  </si>
  <si>
    <t>Доля протяженности автомобильных дорог местного значения с твердым покрытием, %</t>
  </si>
  <si>
    <t>Уровень регистрируемой безработицы, %</t>
  </si>
  <si>
    <t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образования, %</t>
  </si>
  <si>
    <t xml:space="preserve">Развитие института оценки регулирующего воздействия </t>
  </si>
  <si>
    <t>к среднему на душу населения по РА</t>
  </si>
  <si>
    <t>к среднему позначению по РА</t>
  </si>
  <si>
    <t>к ареднему по РА</t>
  </si>
  <si>
    <t>Среднее соотношение</t>
  </si>
  <si>
    <t>Исс</t>
  </si>
  <si>
    <t>Иср</t>
  </si>
  <si>
    <t>Сумма Ист</t>
  </si>
  <si>
    <t>Сумма Исо</t>
  </si>
  <si>
    <t>если по всем показателям</t>
  </si>
  <si>
    <t>Хорошие</t>
  </si>
  <si>
    <t>Плохие</t>
  </si>
  <si>
    <t>Т роста</t>
  </si>
  <si>
    <t>Подушевые</t>
  </si>
  <si>
    <t>к среднему подушевой</t>
  </si>
  <si>
    <t>коэффициент достижения подушевой</t>
  </si>
  <si>
    <t>к среднему подуш</t>
  </si>
  <si>
    <t>коэффициент достижения по млн. руб.</t>
  </si>
  <si>
    <t>коэффициент достижения млн. руб.</t>
  </si>
  <si>
    <t>к среднему тонн</t>
  </si>
  <si>
    <t>коэффициент достижения тонн</t>
  </si>
  <si>
    <t>ок</t>
  </si>
  <si>
    <t>убрать</t>
  </si>
  <si>
    <t>нов</t>
  </si>
  <si>
    <t>№ показателя</t>
  </si>
  <si>
    <t>Наименование целевого покзателя</t>
  </si>
  <si>
    <t>Производство скота и птицы на убой в живой массе</t>
  </si>
  <si>
    <t>Поголовье крупного рогатого скота в хозяйствах всех категорий</t>
  </si>
  <si>
    <t>Поголовье овец и коз в хозяйствах всех категорий</t>
  </si>
  <si>
    <t>Поголовье оленей-маралов в хозяйствах всех категорий</t>
  </si>
  <si>
    <t>ЧЕМАЛЬСКИЙ РАЙОН</t>
  </si>
  <si>
    <t>единицы измерения</t>
  </si>
  <si>
    <t>2019 год (факт)</t>
  </si>
  <si>
    <t>2020 год</t>
  </si>
  <si>
    <r>
      <t xml:space="preserve">План (в соответствии с </t>
    </r>
    <r>
      <rPr>
        <b/>
        <sz val="12"/>
        <rFont val="Times New Roman"/>
        <family val="1"/>
        <charset val="204"/>
      </rPr>
      <t>соглашением</t>
    </r>
    <r>
      <rPr>
        <b/>
        <sz val="12"/>
        <color indexed="8"/>
        <rFont val="Times New Roman"/>
        <family val="1"/>
        <charset val="204"/>
      </rPr>
      <t>)</t>
    </r>
  </si>
  <si>
    <t>2020 год (факт)</t>
  </si>
  <si>
    <t>Уровень достижения плана, %</t>
  </si>
  <si>
    <t>Отклонение от плана, процентных пунктов</t>
  </si>
  <si>
    <t>Основные показатели социально-экономического развития муниципального образования</t>
  </si>
  <si>
    <t>Налоговые доходы консолидированного бюджета муниципального образования (без учета доходов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Федерации)</t>
  </si>
  <si>
    <t>в % к соответсвующему периоду прошлого года</t>
  </si>
  <si>
    <t>Объем инвестиций в основной капитал (за исключением бюджетных средств) по кругу предприятий, не относящихся к субъектам малого предпринимательства</t>
  </si>
  <si>
    <t>тыс. рублей на человека</t>
  </si>
  <si>
    <t>человек</t>
  </si>
  <si>
    <t>Доля протяженности автомобильных дорог общего пользования местного значения с твердым покрытием</t>
  </si>
  <si>
    <t>в % к общей протяженности автомобильных дорог общего пользования местного значения</t>
  </si>
  <si>
    <t>Объем отгруженных товаров собственного производства, выполнено работ и услуг собственными силами (без субъектов малого предпринимательства)</t>
  </si>
  <si>
    <t xml:space="preserve">в % к соответствующему периоду прошлого года </t>
  </si>
  <si>
    <t>Объем промышленного производства</t>
  </si>
  <si>
    <t>индекс физического объема, %</t>
  </si>
  <si>
    <t>Объем производства продукции сельского хозяйства в хозяйствах всех категорий</t>
  </si>
  <si>
    <t>млн.руб.</t>
  </si>
  <si>
    <t>Объем производства продукции растениеводства в хозяйствах всех категорий</t>
  </si>
  <si>
    <t>Объем производства продукции животноводства в хозяйствах всех категорий</t>
  </si>
  <si>
    <t>Уровень зарегистрированной безработицы</t>
  </si>
  <si>
    <t>в % к соответствующему периоду прошлого года</t>
  </si>
  <si>
    <t xml:space="preserve">родившихся на 1 тыс. человек населения </t>
  </si>
  <si>
    <t>Число умерших от внешних причин</t>
  </si>
  <si>
    <t>умерших от внешних причин на 100 тыс. человек населения</t>
  </si>
  <si>
    <t>Ввод жилья</t>
  </si>
  <si>
    <t xml:space="preserve">квадратных метров на 1 тыс. человек  населения </t>
  </si>
  <si>
    <t>Доступность дошкольного образования для детей в возрасте от 2-х месяцев до 3-х лет (отношение численности детей в возрасте от 2-х месяцев до 3-х лет, получающих дошкольное образование в текущем году, к сумме численности детей в возрасте от 2-х месяцев до 3-х лет, получающих дошкольное образование в текущем году, и численности детей от 2-х месяцев до 3-х лет, находящихся в очереди на получение в текущем году дошкольного образования)</t>
  </si>
  <si>
    <t>в % от потребности в услугах дошкольного образования</t>
  </si>
  <si>
    <t>Удельный вес детей в возрасте от 5 до 18 лет, получающих услуги по дополнительному образованию в организациях различной организационно-правовой формы и формы собственности</t>
  </si>
  <si>
    <t>в % от количества детей в возрасте от 5 до 18 лет</t>
  </si>
  <si>
    <t>Число несовершеннолетних, пострадавших от преступных посягательств</t>
  </si>
  <si>
    <t>на 1000 детей в возрасте 0-18 лет</t>
  </si>
  <si>
    <t>Туристский поток</t>
  </si>
  <si>
    <t>Численность граждан, размещенных в коллективных средствах размещения</t>
  </si>
  <si>
    <t>Уровень бедности (отношение количества малообеспеченных семей к общему количеству семей (по данным Социального паспорта Республики Алтай)</t>
  </si>
  <si>
    <t>в % от общего количества семей (по данным Социального паспорта Республики Алтай)</t>
  </si>
  <si>
    <t>Полнота внесения муниципальным образованием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</t>
  </si>
  <si>
    <t>в % к общему количеству зарегистрированных документов</t>
  </si>
  <si>
    <t>Полнота внесения сельскими поселениями муниципального образования сведений по документам стратегического планирования (п. 5 ст. 11 Федерального закона от 28.06.2014 г. № 172-ФЗ) в Федеральную информационную систему стратегического планирования (ФИС СП) на базе ГАС «Управление»</t>
  </si>
  <si>
    <t>удельный вес, в % к общему количеству зарегистрированных документов</t>
  </si>
  <si>
    <t>Дополнительные показатели социально-экономического развития муниципального образования</t>
  </si>
  <si>
    <t>тонн</t>
  </si>
  <si>
    <t>Производство молока в сельскохозяйственных организациях и крестьянских (фермерских) хозяйствах, включая индивидуальных предпринимателей</t>
  </si>
  <si>
    <t>тыс. тонн</t>
  </si>
  <si>
    <t>голов</t>
  </si>
  <si>
    <t>Поголовье лошадей в хозяйствах всех категорий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</si>
</sst>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0.000"/>
    <numFmt numFmtId="167" formatCode="#,##0.0"/>
    <numFmt numFmtId="169" formatCode="#,##0_ ;\-#,##0\ "/>
  </numFmts>
  <fonts count="46"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2"/>
      <color theme="5" tint="0.3999755851924192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66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9999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00FF99"/>
        <bgColor rgb="FF000000"/>
      </patternFill>
    </fill>
    <fill>
      <patternFill patternType="solid">
        <fgColor rgb="FF99FF9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5DBEF"/>
        <bgColor indexed="64"/>
      </patternFill>
    </fill>
    <fill>
      <patternFill patternType="solid">
        <fgColor rgb="FFFFFF66"/>
        <bgColor rgb="FFEBF1DE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rgb="FFEBF1DE"/>
      </patternFill>
    </fill>
    <fill>
      <patternFill patternType="solid">
        <fgColor rgb="FFF5DBE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8" tint="0.79998168889431442"/>
        <bgColor rgb="FFCCCCFF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rgb="FFFFCCFF"/>
      </patternFill>
    </fill>
    <fill>
      <patternFill patternType="solid">
        <fgColor rgb="FFFFFF66"/>
        <bgColor rgb="FFFCD5B4"/>
      </patternFill>
    </fill>
    <fill>
      <patternFill patternType="solid">
        <fgColor rgb="FFFFFF66"/>
        <bgColor rgb="FFFFCCCC"/>
      </patternFill>
    </fill>
    <fill>
      <patternFill patternType="solid">
        <fgColor rgb="FFFFFF66"/>
        <bgColor rgb="FFE4DFEC"/>
      </patternFill>
    </fill>
    <fill>
      <patternFill patternType="solid">
        <fgColor rgb="FFFFFF66"/>
        <bgColor rgb="FF99FFCC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8" fillId="0" borderId="0"/>
    <xf numFmtId="0" fontId="11" fillId="0" borderId="0"/>
    <xf numFmtId="0" fontId="2" fillId="0" borderId="0"/>
    <xf numFmtId="0" fontId="29" fillId="0" borderId="0"/>
    <xf numFmtId="0" fontId="8" fillId="0" borderId="0"/>
    <xf numFmtId="0" fontId="1" fillId="0" borderId="0"/>
    <xf numFmtId="164" fontId="45" fillId="0" borderId="0" applyFont="0" applyFill="0" applyBorder="0" applyAlignment="0" applyProtection="0"/>
  </cellStyleXfs>
  <cellXfs count="64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4" fillId="27" borderId="3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 applyProtection="1">
      <alignment horizontal="center" vertical="center" wrapText="1"/>
      <protection locked="0"/>
    </xf>
    <xf numFmtId="0" fontId="4" fillId="28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28" borderId="3" xfId="0" applyFont="1" applyFill="1" applyBorder="1" applyAlignment="1" applyProtection="1">
      <alignment horizontal="center" vertical="center" wrapText="1"/>
      <protection locked="0"/>
    </xf>
    <xf numFmtId="0" fontId="4" fillId="30" borderId="3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24" borderId="3" xfId="0" applyFont="1" applyFill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4" borderId="3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  <protection locked="0"/>
    </xf>
    <xf numFmtId="0" fontId="4" fillId="18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4" fillId="17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 applyProtection="1">
      <alignment horizontal="center" wrapText="1"/>
      <protection locked="0"/>
    </xf>
    <xf numFmtId="2" fontId="6" fillId="32" borderId="1" xfId="0" applyNumberFormat="1" applyFont="1" applyFill="1" applyBorder="1" applyAlignment="1" applyProtection="1">
      <alignment horizontal="center" wrapText="1"/>
      <protection locked="0"/>
    </xf>
    <xf numFmtId="2" fontId="6" fillId="30" borderId="1" xfId="0" applyNumberFormat="1" applyFont="1" applyFill="1" applyBorder="1" applyAlignment="1" applyProtection="1">
      <alignment horizontal="center" wrapText="1"/>
      <protection locked="0"/>
    </xf>
    <xf numFmtId="2" fontId="14" fillId="12" borderId="1" xfId="0" applyNumberFormat="1" applyFont="1" applyFill="1" applyBorder="1" applyAlignment="1" applyProtection="1">
      <alignment horizontal="center" wrapText="1"/>
      <protection locked="0"/>
    </xf>
    <xf numFmtId="2" fontId="6" fillId="12" borderId="1" xfId="0" applyNumberFormat="1" applyFont="1" applyFill="1" applyBorder="1" applyAlignment="1" applyProtection="1">
      <alignment horizontal="center" wrapText="1"/>
      <protection locked="0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/>
    <xf numFmtId="0" fontId="6" fillId="33" borderId="1" xfId="0" applyFont="1" applyFill="1" applyBorder="1" applyAlignment="1">
      <alignment horizontal="left" wrapText="1"/>
    </xf>
    <xf numFmtId="0" fontId="6" fillId="33" borderId="0" xfId="0" applyFont="1" applyFill="1"/>
    <xf numFmtId="0" fontId="7" fillId="34" borderId="1" xfId="0" applyFont="1" applyFill="1" applyBorder="1" applyAlignment="1">
      <alignment horizontal="left" wrapText="1"/>
    </xf>
    <xf numFmtId="165" fontId="7" fillId="34" borderId="1" xfId="0" applyNumberFormat="1" applyFont="1" applyFill="1" applyBorder="1" applyProtection="1">
      <protection locked="0"/>
    </xf>
    <xf numFmtId="165" fontId="6" fillId="34" borderId="1" xfId="0" applyNumberFormat="1" applyFont="1" applyFill="1" applyBorder="1" applyAlignment="1" applyProtection="1">
      <alignment horizontal="center" wrapText="1"/>
      <protection locked="0"/>
    </xf>
    <xf numFmtId="2" fontId="6" fillId="34" borderId="1" xfId="0" applyNumberFormat="1" applyFont="1" applyFill="1" applyBorder="1" applyAlignment="1" applyProtection="1">
      <alignment horizontal="center" wrapText="1"/>
      <protection locked="0"/>
    </xf>
    <xf numFmtId="0" fontId="6" fillId="34" borderId="1" xfId="0" applyFont="1" applyFill="1" applyBorder="1" applyAlignment="1" applyProtection="1">
      <alignment horizontal="center" wrapText="1"/>
      <protection locked="0"/>
    </xf>
    <xf numFmtId="165" fontId="6" fillId="34" borderId="1" xfId="2" applyNumberFormat="1" applyFont="1" applyFill="1" applyBorder="1" applyAlignment="1" applyProtection="1">
      <alignment wrapText="1"/>
      <protection locked="0"/>
    </xf>
    <xf numFmtId="165" fontId="6" fillId="34" borderId="1" xfId="0" applyNumberFormat="1" applyFont="1" applyFill="1" applyBorder="1" applyAlignment="1">
      <alignment horizontal="center"/>
    </xf>
    <xf numFmtId="1" fontId="6" fillId="34" borderId="1" xfId="0" applyNumberFormat="1" applyFont="1" applyFill="1" applyBorder="1"/>
    <xf numFmtId="0" fontId="6" fillId="34" borderId="1" xfId="0" applyFont="1" applyFill="1" applyBorder="1"/>
    <xf numFmtId="165" fontId="6" fillId="34" borderId="1" xfId="0" applyNumberFormat="1" applyFont="1" applyFill="1" applyBorder="1"/>
    <xf numFmtId="2" fontId="6" fillId="34" borderId="1" xfId="0" applyNumberFormat="1" applyFont="1" applyFill="1" applyBorder="1"/>
    <xf numFmtId="2" fontId="6" fillId="35" borderId="1" xfId="0" applyNumberFormat="1" applyFont="1" applyFill="1" applyBorder="1" applyAlignment="1" applyProtection="1">
      <alignment horizontal="center" wrapText="1"/>
      <protection locked="0"/>
    </xf>
    <xf numFmtId="0" fontId="6" fillId="36" borderId="1" xfId="0" applyFont="1" applyFill="1" applyBorder="1" applyAlignment="1">
      <alignment horizontal="left" wrapText="1"/>
    </xf>
    <xf numFmtId="2" fontId="6" fillId="36" borderId="1" xfId="0" applyNumberFormat="1" applyFont="1" applyFill="1" applyBorder="1" applyAlignment="1" applyProtection="1">
      <alignment horizontal="center" wrapText="1"/>
      <protection locked="0"/>
    </xf>
    <xf numFmtId="0" fontId="0" fillId="36" borderId="0" xfId="0" applyFill="1"/>
    <xf numFmtId="0" fontId="6" fillId="32" borderId="1" xfId="0" applyFont="1" applyFill="1" applyBorder="1" applyAlignment="1">
      <alignment horizontal="left" wrapText="1"/>
    </xf>
    <xf numFmtId="0" fontId="6" fillId="32" borderId="2" xfId="0" applyFont="1" applyFill="1" applyBorder="1" applyAlignment="1">
      <alignment horizontal="left" wrapText="1"/>
    </xf>
    <xf numFmtId="2" fontId="6" fillId="37" borderId="1" xfId="0" applyNumberFormat="1" applyFont="1" applyFill="1" applyBorder="1" applyAlignment="1" applyProtection="1">
      <alignment horizontal="center" wrapText="1"/>
      <protection locked="0"/>
    </xf>
    <xf numFmtId="2" fontId="6" fillId="38" borderId="1" xfId="0" applyNumberFormat="1" applyFont="1" applyFill="1" applyBorder="1"/>
    <xf numFmtId="2" fontId="6" fillId="38" borderId="1" xfId="0" applyNumberFormat="1" applyFont="1" applyFill="1" applyBorder="1" applyAlignment="1" applyProtection="1">
      <alignment horizontal="center" wrapText="1"/>
      <protection locked="0"/>
    </xf>
    <xf numFmtId="166" fontId="0" fillId="0" borderId="0" xfId="0" applyNumberFormat="1"/>
    <xf numFmtId="0" fontId="4" fillId="27" borderId="1" xfId="0" applyFont="1" applyFill="1" applyBorder="1" applyAlignment="1" applyProtection="1">
      <alignment horizontal="center" vertical="center" wrapText="1"/>
      <protection locked="0"/>
    </xf>
    <xf numFmtId="0" fontId="4" fillId="28" borderId="1" xfId="0" applyFont="1" applyFill="1" applyBorder="1" applyAlignment="1">
      <alignment horizontal="center" vertical="center" wrapText="1"/>
    </xf>
    <xf numFmtId="0" fontId="4" fillId="29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2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21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6" fillId="34" borderId="1" xfId="0" applyFont="1" applyFill="1" applyBorder="1" applyAlignment="1" applyProtection="1">
      <alignment wrapText="1"/>
      <protection locked="0"/>
    </xf>
    <xf numFmtId="1" fontId="6" fillId="34" borderId="1" xfId="0" applyNumberFormat="1" applyFont="1" applyFill="1" applyBorder="1" applyAlignment="1" applyProtection="1">
      <alignment horizontal="center" wrapText="1"/>
      <protection locked="0"/>
    </xf>
    <xf numFmtId="165" fontId="6" fillId="34" borderId="1" xfId="0" applyNumberFormat="1" applyFont="1" applyFill="1" applyBorder="1" applyProtection="1">
      <protection locked="0"/>
    </xf>
    <xf numFmtId="165" fontId="14" fillId="34" borderId="1" xfId="0" applyNumberFormat="1" applyFont="1" applyFill="1" applyBorder="1" applyAlignment="1" applyProtection="1">
      <alignment horizontal="center" wrapText="1"/>
      <protection locked="0"/>
    </xf>
    <xf numFmtId="1" fontId="6" fillId="34" borderId="1" xfId="0" applyNumberFormat="1" applyFont="1" applyFill="1" applyBorder="1" applyProtection="1">
      <protection locked="0"/>
    </xf>
    <xf numFmtId="1" fontId="6" fillId="34" borderId="1" xfId="0" applyNumberFormat="1" applyFont="1" applyFill="1" applyBorder="1" applyAlignment="1" applyProtection="1">
      <alignment horizontal="right" wrapText="1"/>
      <protection locked="0"/>
    </xf>
    <xf numFmtId="165" fontId="6" fillId="34" borderId="1" xfId="0" applyNumberFormat="1" applyFont="1" applyFill="1" applyBorder="1" applyAlignment="1" applyProtection="1">
      <alignment horizontal="right" wrapText="1"/>
      <protection locked="0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21" fillId="31" borderId="1" xfId="0" applyFont="1" applyFill="1" applyBorder="1" applyAlignment="1">
      <alignment horizontal="center" vertical="center" wrapText="1"/>
    </xf>
    <xf numFmtId="0" fontId="21" fillId="31" borderId="3" xfId="0" applyFont="1" applyFill="1" applyBorder="1" applyAlignment="1" applyProtection="1">
      <alignment horizontal="center" vertical="center" wrapText="1"/>
      <protection locked="0"/>
    </xf>
    <xf numFmtId="0" fontId="21" fillId="31" borderId="26" xfId="0" applyFont="1" applyFill="1" applyBorder="1" applyAlignment="1">
      <alignment horizontal="center" vertical="center" wrapText="1"/>
    </xf>
    <xf numFmtId="165" fontId="7" fillId="34" borderId="1" xfId="0" applyNumberFormat="1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2" fillId="46" borderId="1" xfId="0" applyFont="1" applyFill="1" applyBorder="1" applyAlignment="1">
      <alignment horizontal="center" vertical="center" wrapText="1"/>
    </xf>
    <xf numFmtId="0" fontId="12" fillId="46" borderId="1" xfId="0" applyFont="1" applyFill="1" applyBorder="1" applyAlignment="1">
      <alignment horizontal="center" vertical="center"/>
    </xf>
    <xf numFmtId="0" fontId="5" fillId="3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2" fontId="12" fillId="36" borderId="1" xfId="0" applyNumberFormat="1" applyFont="1" applyFill="1" applyBorder="1"/>
    <xf numFmtId="0" fontId="12" fillId="47" borderId="1" xfId="0" applyFont="1" applyFill="1" applyBorder="1" applyAlignment="1">
      <alignment horizontal="center" vertical="center" wrapText="1" shrinkToFit="1"/>
    </xf>
    <xf numFmtId="0" fontId="12" fillId="47" borderId="1" xfId="0" applyFont="1" applyFill="1" applyBorder="1" applyAlignment="1">
      <alignment horizontal="center" vertical="center"/>
    </xf>
    <xf numFmtId="2" fontId="12" fillId="47" borderId="1" xfId="0" applyNumberFormat="1" applyFont="1" applyFill="1" applyBorder="1"/>
    <xf numFmtId="0" fontId="12" fillId="47" borderId="1" xfId="0" applyFont="1" applyFill="1" applyBorder="1"/>
    <xf numFmtId="0" fontId="4" fillId="49" borderId="3" xfId="0" applyFont="1" applyFill="1" applyBorder="1" applyAlignment="1">
      <alignment horizontal="center" vertical="center" wrapText="1"/>
    </xf>
    <xf numFmtId="2" fontId="14" fillId="41" borderId="1" xfId="0" applyNumberFormat="1" applyFont="1" applyFill="1" applyBorder="1" applyAlignment="1">
      <alignment horizontal="center" wrapText="1"/>
    </xf>
    <xf numFmtId="0" fontId="0" fillId="0" borderId="0" xfId="0"/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39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  <protection locked="0"/>
    </xf>
    <xf numFmtId="166" fontId="12" fillId="47" borderId="1" xfId="0" applyNumberFormat="1" applyFont="1" applyFill="1" applyBorder="1"/>
    <xf numFmtId="0" fontId="12" fillId="7" borderId="1" xfId="0" applyFont="1" applyFill="1" applyBorder="1" applyAlignment="1">
      <alignment horizontal="center" vertical="center" wrapText="1"/>
    </xf>
    <xf numFmtId="2" fontId="6" fillId="37" borderId="1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1" fillId="36" borderId="1" xfId="0" applyFont="1" applyFill="1" applyBorder="1" applyAlignment="1">
      <alignment horizontal="left" vertical="center" wrapText="1"/>
    </xf>
    <xf numFmtId="165" fontId="21" fillId="33" borderId="1" xfId="0" applyNumberFormat="1" applyFont="1" applyFill="1" applyBorder="1" applyAlignment="1" applyProtection="1">
      <alignment horizontal="center" vertical="center" wrapText="1"/>
      <protection locked="0"/>
    </xf>
    <xf numFmtId="165" fontId="21" fillId="33" borderId="6" xfId="0" applyNumberFormat="1" applyFont="1" applyFill="1" applyBorder="1" applyAlignment="1" applyProtection="1">
      <alignment horizontal="center" vertical="center" wrapText="1"/>
      <protection locked="0"/>
    </xf>
    <xf numFmtId="165" fontId="21" fillId="44" borderId="26" xfId="0" applyNumberFormat="1" applyFont="1" applyFill="1" applyBorder="1" applyAlignment="1" applyProtection="1">
      <alignment horizontal="center" vertical="center" wrapText="1"/>
      <protection locked="0"/>
    </xf>
    <xf numFmtId="2" fontId="21" fillId="33" borderId="6" xfId="0" applyNumberFormat="1" applyFont="1" applyFill="1" applyBorder="1" applyAlignment="1" applyProtection="1">
      <alignment horizontal="center" vertical="center" wrapText="1"/>
      <protection locked="0"/>
    </xf>
    <xf numFmtId="166" fontId="21" fillId="33" borderId="1" xfId="0" applyNumberFormat="1" applyFont="1" applyFill="1" applyBorder="1" applyAlignment="1" applyProtection="1">
      <alignment horizontal="center" vertical="center" wrapText="1"/>
      <protection locked="0"/>
    </xf>
    <xf numFmtId="166" fontId="21" fillId="33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65" fontId="23" fillId="33" borderId="27" xfId="0" applyNumberFormat="1" applyFont="1" applyFill="1" applyBorder="1" applyAlignment="1" applyProtection="1">
      <alignment horizontal="center" vertical="center"/>
      <protection locked="0"/>
    </xf>
    <xf numFmtId="165" fontId="23" fillId="44" borderId="26" xfId="0" applyNumberFormat="1" applyFont="1" applyFill="1" applyBorder="1" applyAlignment="1" applyProtection="1">
      <alignment horizontal="center" vertical="center" wrapText="1"/>
      <protection locked="0"/>
    </xf>
    <xf numFmtId="1" fontId="23" fillId="33" borderId="27" xfId="0" applyNumberFormat="1" applyFont="1" applyFill="1" applyBorder="1" applyAlignment="1" applyProtection="1">
      <alignment horizontal="center" vertical="center"/>
      <protection locked="0"/>
    </xf>
    <xf numFmtId="166" fontId="23" fillId="33" borderId="27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36" borderId="0" xfId="0" applyFont="1" applyFill="1" applyAlignment="1">
      <alignment vertical="center"/>
    </xf>
    <xf numFmtId="1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3" fontId="23" fillId="36" borderId="6" xfId="0" applyNumberFormat="1" applyFont="1" applyFill="1" applyBorder="1" applyAlignment="1">
      <alignment horizontal="center" vertical="center" wrapText="1"/>
    </xf>
    <xf numFmtId="3" fontId="26" fillId="36" borderId="6" xfId="0" applyNumberFormat="1" applyFont="1" applyFill="1" applyBorder="1" applyAlignment="1">
      <alignment horizontal="center" vertical="center" wrapText="1"/>
    </xf>
    <xf numFmtId="3" fontId="23" fillId="36" borderId="6" xfId="0" applyNumberFormat="1" applyFont="1" applyFill="1" applyBorder="1" applyAlignment="1" applyProtection="1">
      <alignment horizontal="center" vertical="center"/>
      <protection locked="0"/>
    </xf>
    <xf numFmtId="165" fontId="23" fillId="33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2" fontId="23" fillId="33" borderId="6" xfId="0" applyNumberFormat="1" applyFont="1" applyFill="1" applyBorder="1" applyAlignment="1" applyProtection="1">
      <alignment horizontal="center" vertical="center" wrapText="1"/>
      <protection locked="0"/>
    </xf>
    <xf numFmtId="166" fontId="23" fillId="33" borderId="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4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39" borderId="29" xfId="0" applyFont="1" applyFill="1" applyBorder="1" applyAlignment="1">
      <alignment horizontal="center" vertical="center"/>
    </xf>
    <xf numFmtId="0" fontId="34" fillId="39" borderId="0" xfId="0" applyFont="1" applyFill="1" applyBorder="1" applyAlignment="1">
      <alignment horizontal="center" vertical="center"/>
    </xf>
    <xf numFmtId="0" fontId="0" fillId="39" borderId="29" xfId="0" applyFill="1" applyBorder="1"/>
    <xf numFmtId="0" fontId="0" fillId="39" borderId="0" xfId="0" applyFill="1"/>
    <xf numFmtId="0" fontId="0" fillId="39" borderId="29" xfId="0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Alignment="1">
      <alignment horizontal="center"/>
    </xf>
    <xf numFmtId="0" fontId="34" fillId="41" borderId="0" xfId="0" applyFont="1" applyFill="1" applyBorder="1" applyAlignment="1">
      <alignment horizontal="center" vertical="center"/>
    </xf>
    <xf numFmtId="0" fontId="34" fillId="41" borderId="9" xfId="0" applyFont="1" applyFill="1" applyBorder="1" applyAlignment="1">
      <alignment horizontal="center" vertical="center"/>
    </xf>
    <xf numFmtId="0" fontId="0" fillId="41" borderId="0" xfId="0" applyFill="1" applyBorder="1" applyAlignment="1">
      <alignment horizontal="center"/>
    </xf>
    <xf numFmtId="0" fontId="0" fillId="41" borderId="9" xfId="0" applyFill="1" applyBorder="1" applyAlignment="1">
      <alignment horizontal="center"/>
    </xf>
    <xf numFmtId="0" fontId="0" fillId="41" borderId="0" xfId="0" applyFill="1" applyAlignment="1">
      <alignment horizontal="center"/>
    </xf>
    <xf numFmtId="0" fontId="3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3" fontId="23" fillId="0" borderId="1" xfId="0" applyNumberFormat="1" applyFont="1" applyBorder="1" applyAlignment="1" applyProtection="1">
      <alignment horizontal="center" wrapText="1"/>
      <protection locked="0"/>
    </xf>
    <xf numFmtId="165" fontId="22" fillId="33" borderId="6" xfId="0" applyNumberFormat="1" applyFont="1" applyFill="1" applyBorder="1" applyAlignment="1" applyProtection="1">
      <alignment horizontal="center" vertical="center" wrapText="1"/>
      <protection locked="0"/>
    </xf>
    <xf numFmtId="4" fontId="21" fillId="36" borderId="1" xfId="0" applyNumberFormat="1" applyFont="1" applyFill="1" applyBorder="1" applyAlignment="1" applyProtection="1">
      <alignment horizontal="center" wrapText="1"/>
      <protection locked="0"/>
    </xf>
    <xf numFmtId="4" fontId="23" fillId="36" borderId="1" xfId="0" applyNumberFormat="1" applyFont="1" applyFill="1" applyBorder="1" applyAlignment="1" applyProtection="1">
      <alignment horizontal="center"/>
      <protection locked="0"/>
    </xf>
    <xf numFmtId="167" fontId="23" fillId="36" borderId="1" xfId="0" applyNumberFormat="1" applyFont="1" applyFill="1" applyBorder="1" applyAlignment="1" applyProtection="1">
      <alignment horizontal="center" wrapText="1"/>
      <protection locked="0"/>
    </xf>
    <xf numFmtId="4" fontId="21" fillId="36" borderId="1" xfId="6" applyNumberFormat="1" applyFont="1" applyFill="1" applyBorder="1" applyAlignment="1">
      <alignment horizontal="center" wrapText="1"/>
    </xf>
    <xf numFmtId="167" fontId="23" fillId="36" borderId="1" xfId="0" applyNumberFormat="1" applyFont="1" applyFill="1" applyBorder="1" applyAlignment="1" applyProtection="1">
      <alignment horizontal="center" vertical="center"/>
      <protection locked="0"/>
    </xf>
    <xf numFmtId="167" fontId="23" fillId="33" borderId="27" xfId="0" applyNumberFormat="1" applyFont="1" applyFill="1" applyBorder="1" applyAlignment="1" applyProtection="1">
      <alignment horizontal="center" vertical="center"/>
      <protection locked="0"/>
    </xf>
    <xf numFmtId="165" fontId="21" fillId="32" borderId="6" xfId="0" applyNumberFormat="1" applyFont="1" applyFill="1" applyBorder="1" applyAlignment="1" applyProtection="1">
      <alignment horizontal="center" vertical="center" wrapText="1"/>
      <protection locked="0"/>
    </xf>
    <xf numFmtId="165" fontId="23" fillId="32" borderId="6" xfId="0" applyNumberFormat="1" applyFont="1" applyFill="1" applyBorder="1" applyAlignment="1" applyProtection="1">
      <alignment horizontal="center" vertical="center" wrapText="1"/>
      <protection locked="0"/>
    </xf>
    <xf numFmtId="165" fontId="21" fillId="32" borderId="1" xfId="0" applyNumberFormat="1" applyFont="1" applyFill="1" applyBorder="1" applyAlignment="1" applyProtection="1">
      <alignment horizontal="center" vertical="center" wrapText="1"/>
      <protection locked="0"/>
    </xf>
    <xf numFmtId="2" fontId="21" fillId="32" borderId="6" xfId="0" applyNumberFormat="1" applyFont="1" applyFill="1" applyBorder="1" applyAlignment="1" applyProtection="1">
      <alignment horizontal="center" vertical="center" wrapText="1"/>
      <protection locked="0"/>
    </xf>
    <xf numFmtId="2" fontId="23" fillId="32" borderId="6" xfId="0" applyNumberFormat="1" applyFont="1" applyFill="1" applyBorder="1" applyAlignment="1" applyProtection="1">
      <alignment horizontal="center" vertical="center" wrapText="1"/>
      <protection locked="0"/>
    </xf>
    <xf numFmtId="2" fontId="21" fillId="33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33" borderId="27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12" fillId="46" borderId="1" xfId="0" applyNumberFormat="1" applyFont="1" applyFill="1" applyBorder="1" applyAlignment="1">
      <alignment horizontal="center" vertical="center"/>
    </xf>
    <xf numFmtId="166" fontId="12" fillId="46" borderId="1" xfId="0" applyNumberFormat="1" applyFont="1" applyFill="1" applyBorder="1" applyAlignment="1">
      <alignment vertical="center"/>
    </xf>
    <xf numFmtId="2" fontId="12" fillId="46" borderId="1" xfId="0" applyNumberFormat="1" applyFont="1" applyFill="1" applyBorder="1" applyAlignment="1">
      <alignment vertical="center"/>
    </xf>
    <xf numFmtId="0" fontId="12" fillId="46" borderId="1" xfId="0" applyFont="1" applyFill="1" applyBorder="1" applyAlignment="1">
      <alignment vertical="center"/>
    </xf>
    <xf numFmtId="165" fontId="6" fillId="36" borderId="6" xfId="0" applyNumberFormat="1" applyFont="1" applyFill="1" applyBorder="1" applyAlignment="1">
      <alignment horizontal="center"/>
    </xf>
    <xf numFmtId="167" fontId="6" fillId="42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42" borderId="13" xfId="0" applyNumberFormat="1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</xf>
    <xf numFmtId="4" fontId="6" fillId="4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31" fillId="36" borderId="1" xfId="0" applyNumberFormat="1" applyFont="1" applyFill="1" applyBorder="1" applyAlignment="1" applyProtection="1">
      <alignment horizontal="center" wrapText="1"/>
      <protection locked="0"/>
    </xf>
    <xf numFmtId="2" fontId="31" fillId="32" borderId="1" xfId="0" applyNumberFormat="1" applyFont="1" applyFill="1" applyBorder="1" applyAlignment="1" applyProtection="1">
      <alignment horizontal="center" wrapText="1"/>
      <protection locked="0"/>
    </xf>
    <xf numFmtId="4" fontId="6" fillId="42" borderId="13" xfId="0" applyNumberFormat="1" applyFont="1" applyFill="1" applyBorder="1" applyAlignment="1">
      <alignment horizontal="center" vertical="center" wrapText="1"/>
    </xf>
    <xf numFmtId="4" fontId="14" fillId="42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167" fontId="6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26" borderId="1" xfId="0" applyFont="1" applyFill="1" applyBorder="1" applyAlignment="1">
      <alignment horizontal="center" vertical="center" wrapText="1"/>
    </xf>
    <xf numFmtId="2" fontId="3" fillId="47" borderId="1" xfId="0" applyNumberFormat="1" applyFont="1" applyFill="1" applyBorder="1"/>
    <xf numFmtId="166" fontId="3" fillId="47" borderId="1" xfId="0" applyNumberFormat="1" applyFont="1" applyFill="1" applyBorder="1"/>
    <xf numFmtId="0" fontId="3" fillId="47" borderId="1" xfId="0" applyFont="1" applyFill="1" applyBorder="1"/>
    <xf numFmtId="0" fontId="41" fillId="36" borderId="0" xfId="0" applyFont="1" applyFill="1"/>
    <xf numFmtId="167" fontId="6" fillId="42" borderId="21" xfId="0" applyNumberFormat="1" applyFont="1" applyFill="1" applyBorder="1" applyAlignment="1" applyProtection="1">
      <alignment horizontal="center" vertical="center" wrapText="1"/>
      <protection locked="0"/>
    </xf>
    <xf numFmtId="167" fontId="6" fillId="42" borderId="21" xfId="0" applyNumberFormat="1" applyFont="1" applyFill="1" applyBorder="1" applyAlignment="1">
      <alignment horizontal="center" vertical="center" wrapText="1"/>
    </xf>
    <xf numFmtId="0" fontId="14" fillId="52" borderId="1" xfId="0" applyFont="1" applyFill="1" applyBorder="1" applyAlignment="1" applyProtection="1">
      <alignment horizontal="center" vertical="center" wrapText="1"/>
    </xf>
    <xf numFmtId="0" fontId="14" fillId="53" borderId="13" xfId="0" applyFont="1" applyFill="1" applyBorder="1" applyAlignment="1">
      <alignment horizontal="center" vertical="center" wrapText="1"/>
    </xf>
    <xf numFmtId="167" fontId="6" fillId="53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53" borderId="13" xfId="0" applyNumberFormat="1" applyFont="1" applyFill="1" applyBorder="1" applyAlignment="1">
      <alignment horizontal="center" vertical="center" wrapText="1"/>
    </xf>
    <xf numFmtId="0" fontId="6" fillId="53" borderId="13" xfId="0" applyFont="1" applyFill="1" applyBorder="1" applyAlignment="1">
      <alignment horizontal="center" vertical="center" wrapText="1"/>
    </xf>
    <xf numFmtId="0" fontId="14" fillId="54" borderId="13" xfId="0" applyFont="1" applyFill="1" applyBorder="1" applyAlignment="1">
      <alignment horizontal="center" vertical="center" wrapText="1"/>
    </xf>
    <xf numFmtId="167" fontId="6" fillId="54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54" borderId="13" xfId="0" applyNumberFormat="1" applyFont="1" applyFill="1" applyBorder="1" applyAlignment="1">
      <alignment horizontal="center" vertical="center" wrapText="1"/>
    </xf>
    <xf numFmtId="4" fontId="6" fillId="54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54" borderId="13" xfId="0" applyNumberFormat="1" applyFont="1" applyFill="1" applyBorder="1" applyAlignment="1">
      <alignment horizontal="center" vertical="center" wrapText="1"/>
    </xf>
    <xf numFmtId="0" fontId="14" fillId="54" borderId="15" xfId="0" applyFont="1" applyFill="1" applyBorder="1" applyAlignment="1">
      <alignment horizontal="center" vertical="center" wrapText="1"/>
    </xf>
    <xf numFmtId="0" fontId="14" fillId="54" borderId="1" xfId="0" applyFont="1" applyFill="1" applyBorder="1" applyAlignment="1">
      <alignment horizontal="center" vertical="center" wrapText="1"/>
    </xf>
    <xf numFmtId="3" fontId="6" fillId="54" borderId="13" xfId="0" applyNumberFormat="1" applyFont="1" applyFill="1" applyBorder="1" applyAlignment="1" applyProtection="1">
      <alignment horizontal="center" vertical="center" wrapText="1"/>
      <protection locked="0"/>
    </xf>
    <xf numFmtId="3" fontId="6" fillId="54" borderId="13" xfId="0" applyNumberFormat="1" applyFont="1" applyFill="1" applyBorder="1" applyAlignment="1">
      <alignment horizontal="center" vertical="center" wrapText="1"/>
    </xf>
    <xf numFmtId="167" fontId="6" fillId="54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54" borderId="13" xfId="0" applyFont="1" applyFill="1" applyBorder="1" applyAlignment="1">
      <alignment horizontal="center" vertical="center" wrapText="1"/>
    </xf>
    <xf numFmtId="0" fontId="6" fillId="54" borderId="19" xfId="0" applyFont="1" applyFill="1" applyBorder="1" applyAlignment="1">
      <alignment horizontal="center" vertical="center" wrapText="1"/>
    </xf>
    <xf numFmtId="0" fontId="6" fillId="54" borderId="2" xfId="0" applyFont="1" applyFill="1" applyBorder="1" applyAlignment="1">
      <alignment horizontal="center" vertical="center" wrapText="1"/>
    </xf>
    <xf numFmtId="0" fontId="6" fillId="54" borderId="18" xfId="0" applyFont="1" applyFill="1" applyBorder="1" applyAlignment="1">
      <alignment horizontal="center" vertical="center" wrapText="1"/>
    </xf>
    <xf numFmtId="3" fontId="6" fillId="54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54" borderId="19" xfId="0" applyNumberFormat="1" applyFont="1" applyFill="1" applyBorder="1" applyAlignment="1">
      <alignment horizontal="center" vertical="center" wrapText="1"/>
    </xf>
    <xf numFmtId="167" fontId="6" fillId="55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1" xfId="0" applyNumberFormat="1" applyFont="1" applyFill="1" applyBorder="1" applyAlignment="1">
      <alignment horizontal="center" vertical="center" wrapText="1"/>
    </xf>
    <xf numFmtId="167" fontId="6" fillId="55" borderId="21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21" xfId="0" applyNumberFormat="1" applyFont="1" applyFill="1" applyBorder="1" applyAlignment="1">
      <alignment horizontal="center" vertical="center" wrapText="1"/>
    </xf>
    <xf numFmtId="0" fontId="14" fillId="55" borderId="13" xfId="0" applyFont="1" applyFill="1" applyBorder="1" applyAlignment="1">
      <alignment horizontal="center" vertical="center" wrapText="1"/>
    </xf>
    <xf numFmtId="167" fontId="6" fillId="55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13" xfId="0" applyNumberFormat="1" applyFont="1" applyFill="1" applyBorder="1" applyAlignment="1">
      <alignment horizontal="center" vertical="center" wrapText="1"/>
    </xf>
    <xf numFmtId="0" fontId="14" fillId="52" borderId="13" xfId="0" applyFont="1" applyFill="1" applyBorder="1" applyAlignment="1">
      <alignment horizontal="center" vertical="center" wrapText="1"/>
    </xf>
    <xf numFmtId="167" fontId="6" fillId="52" borderId="13" xfId="0" applyNumberFormat="1" applyFont="1" applyFill="1" applyBorder="1" applyAlignment="1">
      <alignment horizontal="center" vertical="center" wrapText="1"/>
    </xf>
    <xf numFmtId="4" fontId="6" fillId="52" borderId="13" xfId="0" applyNumberFormat="1" applyFont="1" applyFill="1" applyBorder="1" applyAlignment="1">
      <alignment horizontal="center" vertical="center" wrapText="1"/>
    </xf>
    <xf numFmtId="4" fontId="6" fillId="56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56" borderId="1" xfId="0" applyNumberFormat="1" applyFont="1" applyFill="1" applyBorder="1" applyAlignment="1">
      <alignment horizontal="center" vertical="center" wrapText="1"/>
    </xf>
    <xf numFmtId="167" fontId="6" fillId="5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52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57" borderId="21" xfId="0" applyFont="1" applyFill="1" applyBorder="1" applyAlignment="1">
      <alignment horizontal="center" vertical="center" wrapText="1"/>
    </xf>
    <xf numFmtId="167" fontId="6" fillId="57" borderId="13" xfId="0" applyNumberFormat="1" applyFont="1" applyFill="1" applyBorder="1" applyAlignment="1" applyProtection="1">
      <alignment horizontal="center" vertical="center" wrapText="1"/>
      <protection locked="0"/>
    </xf>
    <xf numFmtId="167" fontId="6" fillId="57" borderId="13" xfId="0" applyNumberFormat="1" applyFont="1" applyFill="1" applyBorder="1" applyAlignment="1">
      <alignment horizontal="center" vertical="center" wrapText="1"/>
    </xf>
    <xf numFmtId="4" fontId="6" fillId="57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57" borderId="13" xfId="0" applyNumberFormat="1" applyFont="1" applyFill="1" applyBorder="1" applyAlignment="1">
      <alignment horizontal="center" vertical="center" wrapText="1"/>
    </xf>
    <xf numFmtId="167" fontId="6" fillId="56" borderId="13" xfId="0" applyNumberFormat="1" applyFont="1" applyFill="1" applyBorder="1" applyAlignment="1">
      <alignment horizontal="center" vertical="center" wrapText="1"/>
    </xf>
    <xf numFmtId="167" fontId="6" fillId="56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57" borderId="19" xfId="0" applyFont="1" applyFill="1" applyBorder="1" applyAlignment="1">
      <alignment horizontal="center" vertical="center" wrapText="1"/>
    </xf>
    <xf numFmtId="0" fontId="14" fillId="54" borderId="28" xfId="0" applyFont="1" applyFill="1" applyBorder="1" applyAlignment="1">
      <alignment horizontal="center" vertical="center" wrapText="1"/>
    </xf>
    <xf numFmtId="4" fontId="6" fillId="42" borderId="22" xfId="0" applyNumberFormat="1" applyFont="1" applyFill="1" applyBorder="1" applyAlignment="1" applyProtection="1">
      <alignment horizontal="center" vertical="center" wrapText="1"/>
      <protection locked="0"/>
    </xf>
    <xf numFmtId="4" fontId="6" fillId="42" borderId="16" xfId="0" applyNumberFormat="1" applyFont="1" applyFill="1" applyBorder="1" applyAlignment="1" applyProtection="1">
      <alignment horizontal="center" vertical="center" wrapText="1"/>
      <protection locked="0"/>
    </xf>
    <xf numFmtId="167" fontId="6" fillId="53" borderId="16" xfId="0" applyNumberFormat="1" applyFont="1" applyFill="1" applyBorder="1" applyAlignment="1" applyProtection="1">
      <alignment horizontal="center" vertical="center" wrapText="1"/>
      <protection locked="0"/>
    </xf>
    <xf numFmtId="4" fontId="14" fillId="42" borderId="16" xfId="0" applyNumberFormat="1" applyFont="1" applyFill="1" applyBorder="1" applyAlignment="1" applyProtection="1">
      <alignment horizontal="center" vertical="center" wrapText="1"/>
      <protection locked="0"/>
    </xf>
    <xf numFmtId="167" fontId="6" fillId="54" borderId="16" xfId="0" applyNumberFormat="1" applyFont="1" applyFill="1" applyBorder="1" applyAlignment="1" applyProtection="1">
      <alignment horizontal="center" vertical="center" wrapText="1"/>
      <protection locked="0"/>
    </xf>
    <xf numFmtId="4" fontId="6" fillId="54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54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54" borderId="20" xfId="0" applyNumberFormat="1" applyFont="1" applyFill="1" applyBorder="1" applyAlignment="1" applyProtection="1">
      <alignment horizontal="center" vertical="center" wrapText="1"/>
      <protection locked="0"/>
    </xf>
    <xf numFmtId="2" fontId="40" fillId="48" borderId="1" xfId="0" applyNumberFormat="1" applyFont="1" applyFill="1" applyBorder="1" applyAlignment="1">
      <alignment horizontal="center" vertical="center" wrapText="1"/>
    </xf>
    <xf numFmtId="2" fontId="6" fillId="48" borderId="1" xfId="0" applyNumberFormat="1" applyFont="1" applyFill="1" applyBorder="1" applyAlignment="1">
      <alignment horizontal="center" vertical="center" wrapText="1"/>
    </xf>
    <xf numFmtId="4" fontId="6" fillId="56" borderId="6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6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22" xfId="0" applyNumberFormat="1" applyFont="1" applyFill="1" applyBorder="1" applyAlignment="1" applyProtection="1">
      <alignment horizontal="center" vertical="center" wrapText="1"/>
      <protection locked="0"/>
    </xf>
    <xf numFmtId="167" fontId="6" fillId="55" borderId="16" xfId="0" applyNumberFormat="1" applyFont="1" applyFill="1" applyBorder="1" applyAlignment="1" applyProtection="1">
      <alignment horizontal="center" vertical="center" wrapText="1"/>
      <protection locked="0"/>
    </xf>
    <xf numFmtId="167" fontId="6" fillId="52" borderId="16" xfId="0" applyNumberFormat="1" applyFont="1" applyFill="1" applyBorder="1" applyAlignment="1" applyProtection="1">
      <alignment horizontal="center" vertical="center" wrapText="1"/>
      <protection locked="0"/>
    </xf>
    <xf numFmtId="167" fontId="6" fillId="57" borderId="16" xfId="0" applyNumberFormat="1" applyFont="1" applyFill="1" applyBorder="1" applyAlignment="1" applyProtection="1">
      <alignment horizontal="center" vertical="center" wrapText="1"/>
      <protection locked="0"/>
    </xf>
    <xf numFmtId="4" fontId="6" fillId="57" borderId="16" xfId="0" applyNumberFormat="1" applyFont="1" applyFill="1" applyBorder="1" applyAlignment="1" applyProtection="1">
      <alignment horizontal="center" vertical="center" wrapText="1"/>
      <protection locked="0"/>
    </xf>
    <xf numFmtId="167" fontId="6" fillId="56" borderId="16" xfId="0" applyNumberFormat="1" applyFont="1" applyFill="1" applyBorder="1" applyAlignment="1" applyProtection="1">
      <alignment horizontal="center" vertical="center" wrapText="1"/>
      <protection locked="0"/>
    </xf>
    <xf numFmtId="165" fontId="40" fillId="48" borderId="1" xfId="0" applyNumberFormat="1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0" fontId="4" fillId="60" borderId="1" xfId="0" applyFont="1" applyFill="1" applyBorder="1" applyAlignment="1">
      <alignment horizontal="center" vertical="center" wrapText="1"/>
    </xf>
    <xf numFmtId="0" fontId="4" fillId="59" borderId="3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33" borderId="2" xfId="0" applyFont="1" applyFill="1" applyBorder="1" applyAlignment="1">
      <alignment horizontal="left" wrapText="1"/>
    </xf>
    <xf numFmtId="2" fontId="14" fillId="12" borderId="2" xfId="0" applyNumberFormat="1" applyFont="1" applyFill="1" applyBorder="1" applyAlignment="1" applyProtection="1">
      <alignment horizontal="center" wrapText="1"/>
      <protection locked="0"/>
    </xf>
    <xf numFmtId="2" fontId="6" fillId="30" borderId="2" xfId="0" applyNumberFormat="1" applyFont="1" applyFill="1" applyBorder="1" applyAlignment="1" applyProtection="1">
      <alignment horizontal="center" wrapText="1"/>
      <protection locked="0"/>
    </xf>
    <xf numFmtId="2" fontId="6" fillId="12" borderId="2" xfId="0" applyNumberFormat="1" applyFont="1" applyFill="1" applyBorder="1" applyAlignment="1" applyProtection="1">
      <alignment horizontal="center" wrapText="1"/>
      <protection locked="0"/>
    </xf>
    <xf numFmtId="0" fontId="7" fillId="40" borderId="1" xfId="0" applyFont="1" applyFill="1" applyBorder="1" applyAlignment="1">
      <alignment horizontal="left" wrapText="1"/>
    </xf>
    <xf numFmtId="165" fontId="7" fillId="40" borderId="1" xfId="0" applyNumberFormat="1" applyFont="1" applyFill="1" applyBorder="1" applyAlignment="1" applyProtection="1">
      <alignment horizontal="center" wrapText="1"/>
      <protection locked="0"/>
    </xf>
    <xf numFmtId="165" fontId="7" fillId="40" borderId="1" xfId="0" applyNumberFormat="1" applyFont="1" applyFill="1" applyBorder="1" applyAlignment="1" applyProtection="1">
      <alignment horizontal="center"/>
      <protection locked="0"/>
    </xf>
    <xf numFmtId="2" fontId="7" fillId="40" borderId="1" xfId="0" applyNumberFormat="1" applyFont="1" applyFill="1" applyBorder="1" applyAlignment="1" applyProtection="1">
      <alignment horizontal="center" wrapText="1"/>
      <protection locked="0"/>
    </xf>
    <xf numFmtId="0" fontId="4" fillId="13" borderId="3" xfId="0" applyFont="1" applyFill="1" applyBorder="1" applyAlignment="1">
      <alignment horizontal="center" vertical="center" wrapText="1"/>
    </xf>
    <xf numFmtId="0" fontId="33" fillId="58" borderId="3" xfId="0" applyFont="1" applyFill="1" applyBorder="1" applyAlignment="1">
      <alignment horizontal="center" vertical="center" wrapText="1"/>
    </xf>
    <xf numFmtId="0" fontId="4" fillId="60" borderId="3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wrapText="1"/>
      <protection locked="0"/>
    </xf>
    <xf numFmtId="0" fontId="4" fillId="61" borderId="3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35" fillId="27" borderId="1" xfId="0" applyFont="1" applyFill="1" applyBorder="1" applyAlignment="1">
      <alignment horizontal="center" vertical="center" wrapText="1"/>
    </xf>
    <xf numFmtId="0" fontId="33" fillId="62" borderId="3" xfId="0" applyFont="1" applyFill="1" applyBorder="1" applyAlignment="1">
      <alignment horizontal="center" vertical="center" wrapText="1"/>
    </xf>
    <xf numFmtId="0" fontId="35" fillId="62" borderId="1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 applyProtection="1">
      <alignment horizontal="center" vertical="center" wrapText="1"/>
      <protection locked="0"/>
    </xf>
    <xf numFmtId="0" fontId="36" fillId="2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 wrapText="1"/>
    </xf>
    <xf numFmtId="0" fontId="35" fillId="58" borderId="1" xfId="0" applyFont="1" applyFill="1" applyBorder="1" applyAlignment="1">
      <alignment horizontal="center" vertical="center" wrapText="1"/>
    </xf>
    <xf numFmtId="0" fontId="35" fillId="60" borderId="1" xfId="0" applyFont="1" applyFill="1" applyBorder="1" applyAlignment="1">
      <alignment horizontal="center" vertical="center" wrapText="1"/>
    </xf>
    <xf numFmtId="0" fontId="35" fillId="59" borderId="1" xfId="0" applyFont="1" applyFill="1" applyBorder="1" applyAlignment="1" applyProtection="1">
      <alignment horizontal="center" vertical="center" wrapText="1"/>
      <protection locked="0"/>
    </xf>
    <xf numFmtId="0" fontId="35" fillId="45" borderId="1" xfId="0" applyFont="1" applyFill="1" applyBorder="1" applyAlignment="1">
      <alignment horizontal="center" vertical="center" wrapText="1"/>
    </xf>
    <xf numFmtId="2" fontId="35" fillId="21" borderId="1" xfId="0" applyNumberFormat="1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 wrapText="1"/>
    </xf>
    <xf numFmtId="0" fontId="4" fillId="58" borderId="1" xfId="0" applyFont="1" applyFill="1" applyBorder="1" applyAlignment="1" applyProtection="1">
      <alignment horizontal="center" vertical="center" wrapText="1"/>
      <protection locked="0"/>
    </xf>
    <xf numFmtId="0" fontId="4" fillId="62" borderId="1" xfId="0" applyFont="1" applyFill="1" applyBorder="1" applyAlignment="1" applyProtection="1">
      <alignment horizontal="center" vertical="center" wrapText="1"/>
      <protection locked="0"/>
    </xf>
    <xf numFmtId="0" fontId="4" fillId="45" borderId="1" xfId="0" applyFont="1" applyFill="1" applyBorder="1" applyAlignment="1" applyProtection="1">
      <alignment horizontal="center" vertical="center" wrapText="1"/>
      <protection locked="0"/>
    </xf>
    <xf numFmtId="2" fontId="6" fillId="59" borderId="1" xfId="0" applyNumberFormat="1" applyFont="1" applyFill="1" applyBorder="1" applyAlignment="1" applyProtection="1">
      <alignment horizontal="center" wrapText="1"/>
      <protection locked="0"/>
    </xf>
    <xf numFmtId="2" fontId="6" fillId="50" borderId="1" xfId="0" applyNumberFormat="1" applyFont="1" applyFill="1" applyBorder="1" applyAlignment="1" applyProtection="1">
      <alignment horizontal="center" wrapText="1"/>
      <protection locked="0"/>
    </xf>
    <xf numFmtId="0" fontId="4" fillId="62" borderId="1" xfId="0" applyFont="1" applyFill="1" applyBorder="1" applyAlignment="1">
      <alignment horizontal="center" vertical="center" wrapText="1"/>
    </xf>
    <xf numFmtId="2" fontId="6" fillId="33" borderId="1" xfId="0" applyNumberFormat="1" applyFont="1" applyFill="1" applyBorder="1" applyAlignment="1" applyProtection="1">
      <alignment horizontal="center" wrapText="1"/>
      <protection locked="0"/>
    </xf>
    <xf numFmtId="2" fontId="6" fillId="0" borderId="2" xfId="0" applyNumberFormat="1" applyFont="1" applyBorder="1" applyAlignment="1" applyProtection="1">
      <alignment horizontal="center" wrapText="1"/>
      <protection locked="0"/>
    </xf>
    <xf numFmtId="2" fontId="6" fillId="33" borderId="2" xfId="0" applyNumberFormat="1" applyFont="1" applyFill="1" applyBorder="1" applyAlignment="1" applyProtection="1">
      <alignment horizontal="center" wrapText="1"/>
      <protection locked="0"/>
    </xf>
    <xf numFmtId="2" fontId="6" fillId="36" borderId="2" xfId="0" applyNumberFormat="1" applyFont="1" applyFill="1" applyBorder="1" applyAlignment="1" applyProtection="1">
      <alignment horizontal="center" wrapText="1"/>
      <protection locked="0"/>
    </xf>
    <xf numFmtId="165" fontId="28" fillId="40" borderId="1" xfId="0" applyNumberFormat="1" applyFont="1" applyFill="1" applyBorder="1" applyAlignment="1" applyProtection="1">
      <alignment horizontal="center" wrapText="1"/>
      <protection locked="0"/>
    </xf>
    <xf numFmtId="0" fontId="35" fillId="61" borderId="1" xfId="0" applyFont="1" applyFill="1" applyBorder="1" applyAlignment="1">
      <alignment horizontal="center" vertical="center" wrapText="1"/>
    </xf>
    <xf numFmtId="1" fontId="28" fillId="40" borderId="1" xfId="0" applyNumberFormat="1" applyFont="1" applyFill="1" applyBorder="1" applyAlignment="1" applyProtection="1">
      <alignment horizontal="center" wrapText="1"/>
      <protection locked="0"/>
    </xf>
    <xf numFmtId="0" fontId="4" fillId="59" borderId="1" xfId="0" applyFont="1" applyFill="1" applyBorder="1" applyAlignment="1">
      <alignment horizontal="center" vertical="center" wrapText="1"/>
    </xf>
    <xf numFmtId="0" fontId="28" fillId="40" borderId="1" xfId="0" applyFont="1" applyFill="1" applyBorder="1" applyAlignment="1" applyProtection="1">
      <alignment horizontal="center" wrapText="1"/>
      <protection locked="0"/>
    </xf>
    <xf numFmtId="2" fontId="6" fillId="63" borderId="1" xfId="0" applyNumberFormat="1" applyFont="1" applyFill="1" applyBorder="1" applyAlignment="1" applyProtection="1">
      <alignment horizontal="center" wrapText="1"/>
      <protection locked="0"/>
    </xf>
    <xf numFmtId="2" fontId="31" fillId="40" borderId="1" xfId="0" applyNumberFormat="1" applyFont="1" applyFill="1" applyBorder="1" applyAlignment="1" applyProtection="1">
      <alignment horizontal="center" wrapText="1"/>
      <protection locked="0"/>
    </xf>
    <xf numFmtId="165" fontId="28" fillId="40" borderId="1" xfId="0" applyNumberFormat="1" applyFont="1" applyFill="1" applyBorder="1" applyAlignment="1" applyProtection="1">
      <alignment horizontal="center"/>
      <protection locked="0"/>
    </xf>
    <xf numFmtId="165" fontId="28" fillId="40" borderId="1" xfId="0" applyNumberFormat="1" applyFont="1" applyFill="1" applyBorder="1" applyProtection="1">
      <protection locked="0"/>
    </xf>
    <xf numFmtId="2" fontId="28" fillId="40" borderId="1" xfId="0" applyNumberFormat="1" applyFont="1" applyFill="1" applyBorder="1" applyAlignment="1" applyProtection="1">
      <alignment horizontal="center" wrapText="1"/>
      <protection locked="0"/>
    </xf>
    <xf numFmtId="1" fontId="28" fillId="40" borderId="1" xfId="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/>
    <xf numFmtId="0" fontId="30" fillId="0" borderId="0" xfId="0" applyFont="1" applyFill="1" applyBorder="1"/>
    <xf numFmtId="0" fontId="14" fillId="52" borderId="1" xfId="0" applyFont="1" applyFill="1" applyBorder="1" applyAlignment="1" applyProtection="1">
      <alignment horizontal="center" vertical="center" wrapText="1"/>
      <protection locked="0"/>
    </xf>
    <xf numFmtId="0" fontId="14" fillId="52" borderId="6" xfId="0" applyFont="1" applyFill="1" applyBorder="1" applyAlignment="1" applyProtection="1">
      <alignment horizontal="center" vertical="center" wrapText="1"/>
      <protection locked="0"/>
    </xf>
    <xf numFmtId="3" fontId="7" fillId="36" borderId="6" xfId="0" applyNumberFormat="1" applyFont="1" applyFill="1" applyBorder="1" applyAlignment="1">
      <alignment horizontal="center" vertical="center" wrapText="1"/>
    </xf>
    <xf numFmtId="3" fontId="44" fillId="36" borderId="6" xfId="0" applyNumberFormat="1" applyFont="1" applyFill="1" applyBorder="1" applyAlignment="1">
      <alignment horizontal="center" vertical="center" wrapText="1"/>
    </xf>
    <xf numFmtId="3" fontId="7" fillId="36" borderId="6" xfId="0" applyNumberFormat="1" applyFont="1" applyFill="1" applyBorder="1" applyAlignment="1" applyProtection="1">
      <alignment horizontal="center" vertical="center"/>
      <protection locked="0"/>
    </xf>
    <xf numFmtId="166" fontId="7" fillId="40" borderId="1" xfId="0" applyNumberFormat="1" applyFont="1" applyFill="1" applyBorder="1" applyAlignment="1" applyProtection="1">
      <alignment horizontal="center" wrapText="1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3" fontId="5" fillId="36" borderId="6" xfId="0" applyNumberFormat="1" applyFont="1" applyFill="1" applyBorder="1" applyAlignment="1">
      <alignment horizontal="center" vertical="center" wrapText="1"/>
    </xf>
    <xf numFmtId="3" fontId="17" fillId="36" borderId="6" xfId="0" applyNumberFormat="1" applyFont="1" applyFill="1" applyBorder="1" applyAlignment="1">
      <alignment horizontal="center" vertical="center" wrapText="1"/>
    </xf>
    <xf numFmtId="165" fontId="7" fillId="34" borderId="1" xfId="0" applyNumberFormat="1" applyFont="1" applyFill="1" applyBorder="1" applyAlignment="1" applyProtection="1">
      <alignment horizontal="center" vertical="center"/>
      <protection locked="0"/>
    </xf>
    <xf numFmtId="2" fontId="6" fillId="64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66" fontId="41" fillId="0" borderId="1" xfId="0" applyNumberFormat="1" applyFont="1" applyBorder="1"/>
    <xf numFmtId="2" fontId="3" fillId="36" borderId="1" xfId="0" applyNumberFormat="1" applyFont="1" applyFill="1" applyBorder="1"/>
    <xf numFmtId="0" fontId="3" fillId="46" borderId="1" xfId="0" applyFont="1" applyFill="1" applyBorder="1" applyAlignment="1">
      <alignment horizontal="center" vertical="center"/>
    </xf>
    <xf numFmtId="1" fontId="3" fillId="46" borderId="1" xfId="0" applyNumberFormat="1" applyFont="1" applyFill="1" applyBorder="1" applyAlignment="1">
      <alignment horizontal="center" vertical="center"/>
    </xf>
    <xf numFmtId="166" fontId="3" fillId="46" borderId="1" xfId="0" applyNumberFormat="1" applyFont="1" applyFill="1" applyBorder="1" applyAlignment="1">
      <alignment vertical="center"/>
    </xf>
    <xf numFmtId="2" fontId="3" fillId="46" borderId="1" xfId="0" applyNumberFormat="1" applyFont="1" applyFill="1" applyBorder="1" applyAlignment="1">
      <alignment vertical="center"/>
    </xf>
    <xf numFmtId="2" fontId="14" fillId="43" borderId="1" xfId="0" applyNumberFormat="1" applyFont="1" applyFill="1" applyBorder="1" applyAlignment="1">
      <alignment horizontal="center" wrapText="1"/>
    </xf>
    <xf numFmtId="2" fontId="31" fillId="0" borderId="1" xfId="0" applyNumberFormat="1" applyFont="1" applyBorder="1" applyAlignment="1" applyProtection="1">
      <alignment horizontal="center" wrapText="1"/>
      <protection locked="0"/>
    </xf>
    <xf numFmtId="2" fontId="31" fillId="12" borderId="1" xfId="0" applyNumberFormat="1" applyFont="1" applyFill="1" applyBorder="1" applyAlignment="1" applyProtection="1">
      <alignment horizontal="center" wrapText="1"/>
      <protection locked="0"/>
    </xf>
    <xf numFmtId="2" fontId="31" fillId="12" borderId="2" xfId="0" applyNumberFormat="1" applyFont="1" applyFill="1" applyBorder="1" applyAlignment="1" applyProtection="1">
      <alignment horizontal="center" wrapText="1"/>
      <protection locked="0"/>
    </xf>
    <xf numFmtId="169" fontId="6" fillId="0" borderId="1" xfId="8" applyNumberFormat="1" applyFont="1" applyBorder="1" applyAlignment="1" applyProtection="1">
      <alignment horizontal="center" wrapText="1"/>
      <protection locked="0"/>
    </xf>
    <xf numFmtId="169" fontId="6" fillId="0" borderId="2" xfId="8" applyNumberFormat="1" applyFont="1" applyBorder="1" applyAlignment="1" applyProtection="1">
      <alignment horizontal="center" wrapText="1"/>
      <protection locked="0"/>
    </xf>
    <xf numFmtId="167" fontId="7" fillId="40" borderId="1" xfId="0" applyNumberFormat="1" applyFont="1" applyFill="1" applyBorder="1" applyAlignment="1" applyProtection="1">
      <alignment horizontal="center"/>
      <protection locked="0"/>
    </xf>
    <xf numFmtId="2" fontId="6" fillId="39" borderId="1" xfId="0" applyNumberFormat="1" applyFont="1" applyFill="1" applyBorder="1" applyAlignment="1" applyProtection="1">
      <alignment horizontal="center" wrapText="1"/>
      <protection locked="0"/>
    </xf>
    <xf numFmtId="0" fontId="6" fillId="36" borderId="0" xfId="0" applyFont="1" applyFill="1" applyAlignment="1">
      <alignment vertical="center"/>
    </xf>
    <xf numFmtId="0" fontId="4" fillId="32" borderId="1" xfId="0" applyFont="1" applyFill="1" applyBorder="1" applyAlignment="1">
      <alignment horizontal="center" vertical="center" wrapText="1"/>
    </xf>
    <xf numFmtId="0" fontId="4" fillId="32" borderId="3" xfId="0" applyFont="1" applyFill="1" applyBorder="1" applyAlignment="1">
      <alignment horizontal="center" vertical="center" wrapText="1"/>
    </xf>
    <xf numFmtId="0" fontId="4" fillId="32" borderId="1" xfId="0" applyFont="1" applyFill="1" applyBorder="1" applyAlignment="1" applyProtection="1">
      <alignment horizontal="center" vertical="center" wrapText="1"/>
      <protection locked="0"/>
    </xf>
    <xf numFmtId="0" fontId="4" fillId="32" borderId="3" xfId="0" applyFont="1" applyFill="1" applyBorder="1" applyAlignment="1" applyProtection="1">
      <alignment horizontal="center" vertical="center" wrapText="1"/>
      <protection locked="0"/>
    </xf>
    <xf numFmtId="167" fontId="6" fillId="36" borderId="1" xfId="0" applyNumberFormat="1" applyFont="1" applyFill="1" applyBorder="1" applyAlignment="1" applyProtection="1">
      <alignment horizontal="center" wrapText="1"/>
      <protection locked="0"/>
    </xf>
    <xf numFmtId="0" fontId="6" fillId="36" borderId="1" xfId="0" applyFont="1" applyFill="1" applyBorder="1" applyAlignment="1" applyProtection="1">
      <alignment horizontal="center" wrapText="1"/>
      <protection locked="0"/>
    </xf>
    <xf numFmtId="4" fontId="6" fillId="36" borderId="1" xfId="0" applyNumberFormat="1" applyFont="1" applyFill="1" applyBorder="1" applyAlignment="1" applyProtection="1">
      <alignment horizontal="center" wrapText="1"/>
      <protection locked="0"/>
    </xf>
    <xf numFmtId="3" fontId="6" fillId="36" borderId="1" xfId="0" applyNumberFormat="1" applyFont="1" applyFill="1" applyBorder="1" applyAlignment="1" applyProtection="1">
      <alignment horizontal="center" wrapText="1"/>
      <protection locked="0"/>
    </xf>
    <xf numFmtId="1" fontId="6" fillId="36" borderId="1" xfId="0" applyNumberFormat="1" applyFont="1" applyFill="1" applyBorder="1" applyAlignment="1" applyProtection="1">
      <alignment horizontal="center" wrapText="1"/>
      <protection locked="0"/>
    </xf>
    <xf numFmtId="165" fontId="6" fillId="36" borderId="1" xfId="0" applyNumberFormat="1" applyFont="1" applyFill="1" applyBorder="1" applyAlignment="1" applyProtection="1">
      <alignment horizontal="center" wrapText="1"/>
      <protection locked="0"/>
    </xf>
    <xf numFmtId="0" fontId="6" fillId="36" borderId="5" xfId="0" applyFont="1" applyFill="1" applyBorder="1" applyAlignment="1" applyProtection="1">
      <alignment horizontal="center" wrapText="1"/>
      <protection locked="0"/>
    </xf>
    <xf numFmtId="167" fontId="6" fillId="36" borderId="1" xfId="0" applyNumberFormat="1" applyFont="1" applyFill="1" applyBorder="1" applyAlignment="1">
      <alignment horizontal="center"/>
    </xf>
    <xf numFmtId="2" fontId="6" fillId="36" borderId="1" xfId="0" applyNumberFormat="1" applyFont="1" applyFill="1" applyBorder="1" applyAlignment="1">
      <alignment horizontal="center"/>
    </xf>
    <xf numFmtId="165" fontId="6" fillId="36" borderId="1" xfId="0" applyNumberFormat="1" applyFont="1" applyFill="1" applyBorder="1" applyAlignment="1">
      <alignment horizontal="center"/>
    </xf>
    <xf numFmtId="0" fontId="6" fillId="36" borderId="0" xfId="0" applyFont="1" applyFill="1"/>
    <xf numFmtId="0" fontId="6" fillId="36" borderId="2" xfId="0" applyFont="1" applyFill="1" applyBorder="1" applyAlignment="1">
      <alignment horizontal="left" wrapText="1"/>
    </xf>
    <xf numFmtId="167" fontId="6" fillId="36" borderId="2" xfId="0" applyNumberFormat="1" applyFont="1" applyFill="1" applyBorder="1" applyAlignment="1" applyProtection="1">
      <alignment horizontal="center" wrapText="1"/>
      <protection locked="0"/>
    </xf>
    <xf numFmtId="0" fontId="6" fillId="36" borderId="2" xfId="0" applyFont="1" applyFill="1" applyBorder="1" applyAlignment="1" applyProtection="1">
      <alignment horizontal="center" wrapText="1"/>
      <protection locked="0"/>
    </xf>
    <xf numFmtId="4" fontId="6" fillId="36" borderId="2" xfId="0" applyNumberFormat="1" applyFont="1" applyFill="1" applyBorder="1" applyAlignment="1" applyProtection="1">
      <alignment horizontal="center" wrapText="1"/>
      <protection locked="0"/>
    </xf>
    <xf numFmtId="3" fontId="6" fillId="36" borderId="2" xfId="0" applyNumberFormat="1" applyFont="1" applyFill="1" applyBorder="1" applyAlignment="1" applyProtection="1">
      <alignment horizontal="center" wrapText="1"/>
      <protection locked="0"/>
    </xf>
    <xf numFmtId="1" fontId="6" fillId="36" borderId="2" xfId="0" applyNumberFormat="1" applyFont="1" applyFill="1" applyBorder="1" applyAlignment="1" applyProtection="1">
      <alignment horizontal="center" wrapText="1"/>
      <protection locked="0"/>
    </xf>
    <xf numFmtId="165" fontId="6" fillId="36" borderId="2" xfId="0" applyNumberFormat="1" applyFont="1" applyFill="1" applyBorder="1" applyAlignment="1" applyProtection="1">
      <alignment horizontal="center" wrapText="1"/>
      <protection locked="0"/>
    </xf>
    <xf numFmtId="0" fontId="6" fillId="36" borderId="11" xfId="0" applyFont="1" applyFill="1" applyBorder="1" applyAlignment="1" applyProtection="1">
      <alignment horizontal="center" wrapText="1"/>
      <protection locked="0"/>
    </xf>
    <xf numFmtId="167" fontId="6" fillId="36" borderId="2" xfId="0" applyNumberFormat="1" applyFont="1" applyFill="1" applyBorder="1" applyAlignment="1">
      <alignment horizontal="center"/>
    </xf>
    <xf numFmtId="0" fontId="7" fillId="36" borderId="1" xfId="0" applyFont="1" applyFill="1" applyBorder="1" applyAlignment="1">
      <alignment horizontal="left" wrapText="1"/>
    </xf>
    <xf numFmtId="165" fontId="7" fillId="32" borderId="1" xfId="0" applyNumberFormat="1" applyFont="1" applyFill="1" applyBorder="1" applyAlignment="1" applyProtection="1">
      <alignment horizontal="center" vertical="center"/>
      <protection locked="0"/>
    </xf>
    <xf numFmtId="167" fontId="7" fillId="36" borderId="1" xfId="0" applyNumberFormat="1" applyFont="1" applyFill="1" applyBorder="1" applyAlignment="1" applyProtection="1">
      <alignment horizontal="center" wrapText="1"/>
      <protection locked="0"/>
    </xf>
    <xf numFmtId="165" fontId="7" fillId="36" borderId="1" xfId="0" applyNumberFormat="1" applyFont="1" applyFill="1" applyBorder="1" applyAlignment="1" applyProtection="1">
      <alignment wrapText="1"/>
      <protection locked="0"/>
    </xf>
    <xf numFmtId="165" fontId="7" fillId="36" borderId="1" xfId="0" applyNumberFormat="1" applyFont="1" applyFill="1" applyBorder="1" applyAlignment="1" applyProtection="1">
      <alignment horizontal="center" wrapText="1"/>
      <protection locked="0"/>
    </xf>
    <xf numFmtId="4" fontId="7" fillId="36" borderId="1" xfId="0" applyNumberFormat="1" applyFont="1" applyFill="1" applyBorder="1" applyAlignment="1" applyProtection="1">
      <alignment horizontal="center" wrapText="1"/>
      <protection locked="0"/>
    </xf>
    <xf numFmtId="2" fontId="7" fillId="36" borderId="1" xfId="0" applyNumberFormat="1" applyFont="1" applyFill="1" applyBorder="1" applyAlignment="1" applyProtection="1">
      <alignment horizontal="center" wrapText="1"/>
      <protection locked="0"/>
    </xf>
    <xf numFmtId="165" fontId="7" fillId="36" borderId="1" xfId="0" applyNumberFormat="1" applyFont="1" applyFill="1" applyBorder="1" applyProtection="1">
      <protection locked="0"/>
    </xf>
    <xf numFmtId="165" fontId="7" fillId="36" borderId="1" xfId="0" applyNumberFormat="1" applyFont="1" applyFill="1" applyBorder="1" applyAlignment="1" applyProtection="1">
      <alignment horizontal="center"/>
      <protection locked="0"/>
    </xf>
    <xf numFmtId="2" fontId="7" fillId="36" borderId="1" xfId="0" applyNumberFormat="1" applyFont="1" applyFill="1" applyBorder="1" applyAlignment="1" applyProtection="1">
      <alignment horizontal="center"/>
      <protection locked="0"/>
    </xf>
    <xf numFmtId="1" fontId="7" fillId="36" borderId="1" xfId="0" applyNumberFormat="1" applyFont="1" applyFill="1" applyBorder="1" applyProtection="1">
      <protection locked="0"/>
    </xf>
    <xf numFmtId="3" fontId="7" fillId="36" borderId="1" xfId="0" applyNumberFormat="1" applyFont="1" applyFill="1" applyBorder="1" applyAlignment="1" applyProtection="1">
      <alignment horizontal="center" wrapText="1"/>
      <protection locked="0"/>
    </xf>
    <xf numFmtId="0" fontId="7" fillId="36" borderId="1" xfId="0" applyFont="1" applyFill="1" applyBorder="1" applyAlignment="1" applyProtection="1">
      <alignment horizontal="center" wrapText="1"/>
      <protection locked="0"/>
    </xf>
    <xf numFmtId="1" fontId="7" fillId="36" borderId="1" xfId="0" applyNumberFormat="1" applyFont="1" applyFill="1" applyBorder="1" applyAlignment="1" applyProtection="1">
      <alignment horizontal="center" wrapText="1"/>
      <protection locked="0"/>
    </xf>
    <xf numFmtId="1" fontId="7" fillId="36" borderId="1" xfId="0" applyNumberFormat="1" applyFont="1" applyFill="1" applyBorder="1" applyAlignment="1" applyProtection="1">
      <alignment horizontal="center"/>
      <protection locked="0"/>
    </xf>
    <xf numFmtId="167" fontId="7" fillId="36" borderId="1" xfId="0" applyNumberFormat="1" applyFont="1" applyFill="1" applyBorder="1" applyAlignment="1">
      <alignment horizontal="center"/>
    </xf>
    <xf numFmtId="165" fontId="7" fillId="36" borderId="1" xfId="0" applyNumberFormat="1" applyFont="1" applyFill="1" applyBorder="1" applyAlignment="1">
      <alignment horizontal="center"/>
    </xf>
    <xf numFmtId="165" fontId="7" fillId="36" borderId="6" xfId="0" applyNumberFormat="1" applyFont="1" applyFill="1" applyBorder="1" applyAlignment="1">
      <alignment horizontal="center"/>
    </xf>
    <xf numFmtId="0" fontId="7" fillId="36" borderId="1" xfId="0" applyFont="1" applyFill="1" applyBorder="1" applyAlignment="1">
      <alignment horizontal="center"/>
    </xf>
    <xf numFmtId="2" fontId="7" fillId="36" borderId="1" xfId="0" applyNumberFormat="1" applyFont="1" applyFill="1" applyBorder="1" applyAlignment="1">
      <alignment horizontal="center"/>
    </xf>
    <xf numFmtId="0" fontId="7" fillId="36" borderId="0" xfId="0" applyFont="1" applyFill="1" applyBorder="1"/>
    <xf numFmtId="0" fontId="0" fillId="36" borderId="0" xfId="0" applyFill="1" applyAlignment="1">
      <alignment horizontal="center"/>
    </xf>
    <xf numFmtId="1" fontId="0" fillId="36" borderId="0" xfId="0" applyNumberFormat="1" applyFill="1"/>
    <xf numFmtId="165" fontId="6" fillId="5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15" borderId="1" xfId="0" applyFont="1" applyFill="1" applyBorder="1" applyAlignment="1">
      <alignment horizontal="center" vertical="center" wrapText="1"/>
    </xf>
    <xf numFmtId="0" fontId="4" fillId="61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2" fillId="4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45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 applyProtection="1">
      <alignment horizontal="center" vertical="center" wrapText="1"/>
      <protection locked="0"/>
    </xf>
    <xf numFmtId="0" fontId="4" fillId="27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 applyProtection="1">
      <alignment horizontal="center" vertical="center" wrapText="1"/>
      <protection locked="0"/>
    </xf>
    <xf numFmtId="0" fontId="6" fillId="22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6" fillId="42" borderId="21" xfId="0" applyFont="1" applyFill="1" applyBorder="1" applyAlignment="1">
      <alignment horizontal="center" vertical="center" wrapText="1"/>
    </xf>
    <xf numFmtId="0" fontId="14" fillId="43" borderId="1" xfId="0" applyFont="1" applyFill="1" applyBorder="1" applyAlignment="1" applyProtection="1">
      <alignment horizontal="center" vertical="center" wrapText="1"/>
    </xf>
    <xf numFmtId="0" fontId="14" fillId="54" borderId="19" xfId="0" applyFont="1" applyFill="1" applyBorder="1" applyAlignment="1">
      <alignment horizontal="center" vertical="center" wrapText="1"/>
    </xf>
    <xf numFmtId="0" fontId="14" fillId="54" borderId="23" xfId="0" applyFont="1" applyFill="1" applyBorder="1" applyAlignment="1">
      <alignment horizontal="center" vertical="center" wrapText="1"/>
    </xf>
    <xf numFmtId="0" fontId="14" fillId="55" borderId="1" xfId="0" applyFont="1" applyFill="1" applyBorder="1" applyAlignment="1">
      <alignment horizontal="center" vertical="center" wrapText="1"/>
    </xf>
    <xf numFmtId="0" fontId="14" fillId="55" borderId="21" xfId="0" applyFont="1" applyFill="1" applyBorder="1" applyAlignment="1">
      <alignment horizontal="center" vertical="center" wrapText="1"/>
    </xf>
    <xf numFmtId="0" fontId="14" fillId="52" borderId="19" xfId="0" applyFont="1" applyFill="1" applyBorder="1" applyAlignment="1">
      <alignment horizontal="center" vertical="center" wrapText="1"/>
    </xf>
    <xf numFmtId="0" fontId="14" fillId="56" borderId="1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42" borderId="1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3" fillId="31" borderId="0" xfId="0" applyFont="1" applyFill="1" applyBorder="1" applyAlignment="1">
      <alignment horizontal="center" vertical="center" wrapText="1"/>
    </xf>
    <xf numFmtId="0" fontId="23" fillId="31" borderId="30" xfId="0" applyFont="1" applyFill="1" applyBorder="1" applyAlignment="1">
      <alignment horizontal="center" vertical="center" wrapText="1"/>
    </xf>
    <xf numFmtId="0" fontId="23" fillId="31" borderId="31" xfId="0" applyFont="1" applyFill="1" applyBorder="1" applyAlignment="1">
      <alignment horizontal="center" vertical="center" wrapText="1"/>
    </xf>
    <xf numFmtId="0" fontId="23" fillId="31" borderId="7" xfId="0" applyFont="1" applyFill="1" applyBorder="1" applyAlignment="1">
      <alignment horizontal="center" vertical="center" wrapText="1"/>
    </xf>
    <xf numFmtId="0" fontId="23" fillId="31" borderId="8" xfId="0" applyFont="1" applyFill="1" applyBorder="1" applyAlignment="1">
      <alignment horizontal="center" vertical="center" wrapText="1"/>
    </xf>
    <xf numFmtId="2" fontId="27" fillId="4" borderId="12" xfId="0" applyNumberFormat="1" applyFont="1" applyFill="1" applyBorder="1" applyAlignment="1">
      <alignment horizontal="center" vertical="center" wrapText="1"/>
    </xf>
    <xf numFmtId="2" fontId="27" fillId="4" borderId="7" xfId="0" applyNumberFormat="1" applyFont="1" applyFill="1" applyBorder="1" applyAlignment="1">
      <alignment horizontal="center" vertical="center" wrapText="1"/>
    </xf>
    <xf numFmtId="2" fontId="27" fillId="4" borderId="8" xfId="0" applyNumberFormat="1" applyFont="1" applyFill="1" applyBorder="1" applyAlignment="1">
      <alignment horizontal="center" vertical="center" wrapText="1"/>
    </xf>
    <xf numFmtId="0" fontId="23" fillId="31" borderId="12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43" fillId="7" borderId="10" xfId="0" applyFont="1" applyFill="1" applyBorder="1" applyAlignment="1">
      <alignment horizontal="center" vertical="center" wrapText="1"/>
    </xf>
    <xf numFmtId="0" fontId="43" fillId="7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7" borderId="6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60" borderId="6" xfId="0" applyFont="1" applyFill="1" applyBorder="1" applyAlignment="1">
      <alignment horizontal="center" vertical="center" wrapText="1"/>
    </xf>
    <xf numFmtId="0" fontId="5" fillId="60" borderId="5" xfId="0" applyFont="1" applyFill="1" applyBorder="1" applyAlignment="1">
      <alignment horizontal="center" vertical="center" wrapText="1"/>
    </xf>
    <xf numFmtId="0" fontId="5" fillId="59" borderId="6" xfId="0" applyFont="1" applyFill="1" applyBorder="1" applyAlignment="1">
      <alignment horizontal="center" vertical="center" wrapText="1"/>
    </xf>
    <xf numFmtId="0" fontId="5" fillId="59" borderId="5" xfId="0" applyFont="1" applyFill="1" applyBorder="1" applyAlignment="1">
      <alignment horizontal="center" vertical="center" wrapText="1"/>
    </xf>
    <xf numFmtId="0" fontId="5" fillId="19" borderId="6" xfId="0" applyFont="1" applyFill="1" applyBorder="1" applyAlignment="1">
      <alignment horizontal="center" vertical="center" wrapText="1"/>
    </xf>
    <xf numFmtId="0" fontId="5" fillId="19" borderId="5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61" borderId="6" xfId="0" applyFont="1" applyFill="1" applyBorder="1" applyAlignment="1">
      <alignment horizontal="center" vertical="center" wrapText="1"/>
    </xf>
    <xf numFmtId="0" fontId="5" fillId="61" borderId="4" xfId="0" applyFont="1" applyFill="1" applyBorder="1" applyAlignment="1">
      <alignment horizontal="center" vertical="center" wrapText="1"/>
    </xf>
    <xf numFmtId="0" fontId="5" fillId="61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62" borderId="6" xfId="0" applyFont="1" applyFill="1" applyBorder="1" applyAlignment="1">
      <alignment horizontal="center" vertical="center" wrapText="1"/>
    </xf>
    <xf numFmtId="0" fontId="5" fillId="62" borderId="5" xfId="0" applyFont="1" applyFill="1" applyBorder="1" applyAlignment="1">
      <alignment horizontal="center" vertical="center" wrapText="1"/>
    </xf>
    <xf numFmtId="0" fontId="5" fillId="58" borderId="6" xfId="0" applyFont="1" applyFill="1" applyBorder="1" applyAlignment="1">
      <alignment horizontal="center" vertical="center" wrapText="1"/>
    </xf>
    <xf numFmtId="0" fontId="5" fillId="58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Alignment="1">
      <alignment horizontal="center" vertical="center" wrapText="1"/>
    </xf>
    <xf numFmtId="2" fontId="13" fillId="4" borderId="5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 wrapText="1"/>
    </xf>
    <xf numFmtId="0" fontId="5" fillId="32" borderId="4" xfId="0" applyFont="1" applyFill="1" applyBorder="1" applyAlignment="1">
      <alignment horizontal="center" vertical="center" wrapText="1"/>
    </xf>
    <xf numFmtId="0" fontId="5" fillId="32" borderId="5" xfId="0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 applyProtection="1">
      <alignment horizontal="center" vertical="center" wrapText="1"/>
      <protection locked="0"/>
    </xf>
    <xf numFmtId="0" fontId="5" fillId="32" borderId="4" xfId="0" applyFont="1" applyFill="1" applyBorder="1" applyAlignment="1" applyProtection="1">
      <alignment horizontal="center" vertical="center" wrapText="1"/>
      <protection locked="0"/>
    </xf>
    <xf numFmtId="0" fontId="5" fillId="32" borderId="5" xfId="0" applyFont="1" applyFill="1" applyBorder="1" applyAlignment="1" applyProtection="1">
      <alignment horizontal="center" vertical="center" wrapText="1"/>
      <protection locked="0"/>
    </xf>
    <xf numFmtId="0" fontId="17" fillId="32" borderId="6" xfId="0" applyFont="1" applyFill="1" applyBorder="1" applyAlignment="1">
      <alignment horizontal="center" vertical="center" wrapText="1"/>
    </xf>
    <xf numFmtId="0" fontId="17" fillId="32" borderId="4" xfId="0" applyFont="1" applyFill="1" applyBorder="1" applyAlignment="1">
      <alignment horizontal="center" vertical="center" wrapText="1"/>
    </xf>
    <xf numFmtId="0" fontId="17" fillId="32" borderId="5" xfId="0" applyFont="1" applyFill="1" applyBorder="1" applyAlignment="1">
      <alignment horizontal="center" vertical="center" wrapText="1"/>
    </xf>
    <xf numFmtId="0" fontId="19" fillId="32" borderId="4" xfId="0" applyFont="1" applyFill="1" applyBorder="1" applyAlignment="1">
      <alignment horizontal="center" vertical="center" wrapText="1"/>
    </xf>
    <xf numFmtId="0" fontId="19" fillId="32" borderId="5" xfId="0" applyFont="1" applyFill="1" applyBorder="1" applyAlignment="1">
      <alignment horizontal="center" vertical="center" wrapText="1"/>
    </xf>
    <xf numFmtId="0" fontId="7" fillId="32" borderId="1" xfId="0" applyFont="1" applyFill="1" applyBorder="1" applyAlignment="1">
      <alignment horizontal="center" vertical="center" wrapText="1"/>
    </xf>
    <xf numFmtId="0" fontId="7" fillId="32" borderId="4" xfId="0" applyFont="1" applyFill="1" applyBorder="1" applyAlignment="1">
      <alignment horizontal="center" vertical="center" wrapText="1"/>
    </xf>
    <xf numFmtId="0" fontId="7" fillId="32" borderId="5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2" xfId="0" applyFont="1" applyFill="1" applyBorder="1" applyAlignment="1">
      <alignment horizontal="center" vertical="center" wrapText="1"/>
    </xf>
    <xf numFmtId="2" fontId="7" fillId="32" borderId="6" xfId="0" applyNumberFormat="1" applyFont="1" applyFill="1" applyBorder="1" applyAlignment="1">
      <alignment horizontal="center" vertical="center" wrapText="1"/>
    </xf>
    <xf numFmtId="2" fontId="7" fillId="32" borderId="4" xfId="0" applyNumberFormat="1" applyFont="1" applyFill="1" applyBorder="1" applyAlignment="1">
      <alignment horizontal="center" vertical="center" wrapText="1"/>
    </xf>
    <xf numFmtId="2" fontId="7" fillId="32" borderId="5" xfId="0" applyNumberFormat="1" applyFont="1" applyFill="1" applyBorder="1" applyAlignment="1">
      <alignment horizontal="center" vertical="center" wrapText="1"/>
    </xf>
    <xf numFmtId="0" fontId="12" fillId="47" borderId="1" xfId="0" applyFont="1" applyFill="1" applyBorder="1" applyAlignment="1">
      <alignment horizontal="center" vertical="center" wrapText="1"/>
    </xf>
    <xf numFmtId="2" fontId="6" fillId="6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45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20" fillId="2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4" xfId="0" applyFont="1" applyFill="1" applyBorder="1" applyAlignment="1">
      <alignment horizontal="center" vertical="center" wrapText="1"/>
    </xf>
    <xf numFmtId="0" fontId="4" fillId="27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4" fillId="58" borderId="6" xfId="0" applyFont="1" applyFill="1" applyBorder="1" applyAlignment="1">
      <alignment horizontal="center" vertical="center" wrapText="1"/>
    </xf>
    <xf numFmtId="0" fontId="4" fillId="58" borderId="4" xfId="0" applyFont="1" applyFill="1" applyBorder="1" applyAlignment="1">
      <alignment horizontal="center" vertical="center" wrapText="1"/>
    </xf>
    <xf numFmtId="0" fontId="4" fillId="58" borderId="5" xfId="0" applyFont="1" applyFill="1" applyBorder="1" applyAlignment="1">
      <alignment horizontal="center" vertical="center" wrapText="1"/>
    </xf>
    <xf numFmtId="0" fontId="4" fillId="59" borderId="6" xfId="0" applyFont="1" applyFill="1" applyBorder="1" applyAlignment="1">
      <alignment horizontal="center" vertical="center" wrapText="1"/>
    </xf>
    <xf numFmtId="0" fontId="4" fillId="59" borderId="4" xfId="0" applyFont="1" applyFill="1" applyBorder="1" applyAlignment="1">
      <alignment horizontal="center" vertical="center" wrapText="1"/>
    </xf>
    <xf numFmtId="0" fontId="4" fillId="59" borderId="5" xfId="0" applyFont="1" applyFill="1" applyBorder="1" applyAlignment="1">
      <alignment horizontal="center" vertical="center" wrapText="1"/>
    </xf>
    <xf numFmtId="0" fontId="4" fillId="45" borderId="6" xfId="0" applyFont="1" applyFill="1" applyBorder="1" applyAlignment="1" applyProtection="1">
      <alignment horizontal="center" vertical="center" wrapText="1"/>
      <protection locked="0"/>
    </xf>
    <xf numFmtId="0" fontId="4" fillId="45" borderId="4" xfId="0" applyFont="1" applyFill="1" applyBorder="1" applyAlignment="1" applyProtection="1">
      <alignment horizontal="center" vertical="center" wrapText="1"/>
      <protection locked="0"/>
    </xf>
    <xf numFmtId="0" fontId="4" fillId="45" borderId="5" xfId="0" applyFont="1" applyFill="1" applyBorder="1" applyAlignment="1" applyProtection="1">
      <alignment horizontal="center" vertical="center" wrapText="1"/>
      <protection locked="0"/>
    </xf>
    <xf numFmtId="0" fontId="4" fillId="24" borderId="6" xfId="0" applyFont="1" applyFill="1" applyBorder="1" applyAlignment="1">
      <alignment horizontal="center" vertical="center" wrapText="1"/>
    </xf>
    <xf numFmtId="0" fontId="4" fillId="24" borderId="4" xfId="0" applyFont="1" applyFill="1" applyBorder="1" applyAlignment="1">
      <alignment horizontal="center" vertical="center" wrapText="1"/>
    </xf>
    <xf numFmtId="0" fontId="4" fillId="2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61" borderId="1" xfId="0" applyFont="1" applyFill="1" applyBorder="1" applyAlignment="1">
      <alignment horizontal="center" vertical="center" wrapText="1"/>
    </xf>
    <xf numFmtId="0" fontId="4" fillId="62" borderId="6" xfId="0" applyFont="1" applyFill="1" applyBorder="1" applyAlignment="1">
      <alignment horizontal="center" vertical="center" wrapText="1"/>
    </xf>
    <xf numFmtId="0" fontId="4" fillId="62" borderId="4" xfId="0" applyFont="1" applyFill="1" applyBorder="1" applyAlignment="1">
      <alignment horizontal="center" vertical="center" wrapText="1"/>
    </xf>
    <xf numFmtId="0" fontId="4" fillId="62" borderId="5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39" borderId="6" xfId="0" applyFont="1" applyFill="1" applyBorder="1" applyAlignment="1">
      <alignment horizontal="center" vertical="center" wrapText="1"/>
    </xf>
    <xf numFmtId="0" fontId="6" fillId="39" borderId="4" xfId="0" applyFont="1" applyFill="1" applyBorder="1" applyAlignment="1">
      <alignment horizontal="center" vertical="center" wrapText="1"/>
    </xf>
    <xf numFmtId="0" fontId="6" fillId="39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6" fillId="26" borderId="5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2" fontId="6" fillId="21" borderId="1" xfId="0" applyNumberFormat="1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4" fillId="20" borderId="1" xfId="0" applyFont="1" applyFill="1" applyBorder="1" applyAlignment="1" applyProtection="1">
      <alignment horizontal="center" vertical="center" wrapText="1"/>
      <protection locked="0"/>
    </xf>
    <xf numFmtId="0" fontId="6" fillId="22" borderId="1" xfId="0" applyFont="1" applyFill="1" applyBorder="1" applyAlignment="1">
      <alignment horizontal="center" vertical="center" wrapText="1"/>
    </xf>
    <xf numFmtId="0" fontId="6" fillId="23" borderId="1" xfId="0" applyFont="1" applyFill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6" fillId="41" borderId="6" xfId="0" applyFont="1" applyFill="1" applyBorder="1" applyAlignment="1">
      <alignment horizontal="center" vertical="center" wrapText="1"/>
    </xf>
    <xf numFmtId="0" fontId="6" fillId="41" borderId="5" xfId="0" applyFont="1" applyFill="1" applyBorder="1" applyAlignment="1">
      <alignment horizontal="center" vertical="center" wrapText="1"/>
    </xf>
    <xf numFmtId="0" fontId="14" fillId="42" borderId="19" xfId="0" applyFont="1" applyFill="1" applyBorder="1" applyAlignment="1">
      <alignment horizontal="center" vertical="center" wrapText="1"/>
    </xf>
    <xf numFmtId="0" fontId="14" fillId="42" borderId="21" xfId="0" applyFont="1" applyFill="1" applyBorder="1" applyAlignment="1">
      <alignment horizontal="center" vertical="center" wrapText="1"/>
    </xf>
    <xf numFmtId="0" fontId="6" fillId="42" borderId="19" xfId="0" applyFont="1" applyFill="1" applyBorder="1" applyAlignment="1">
      <alignment horizontal="center" vertical="center" wrapText="1"/>
    </xf>
    <xf numFmtId="0" fontId="6" fillId="42" borderId="21" xfId="0" applyFont="1" applyFill="1" applyBorder="1" applyAlignment="1">
      <alignment horizontal="center" vertical="center" wrapText="1"/>
    </xf>
    <xf numFmtId="0" fontId="14" fillId="54" borderId="32" xfId="0" applyFont="1" applyFill="1" applyBorder="1" applyAlignment="1">
      <alignment horizontal="center" vertical="center" wrapText="1"/>
    </xf>
    <xf numFmtId="0" fontId="14" fillId="54" borderId="21" xfId="0" applyFont="1" applyFill="1" applyBorder="1" applyAlignment="1">
      <alignment horizontal="center" vertical="center" wrapText="1"/>
    </xf>
    <xf numFmtId="0" fontId="14" fillId="54" borderId="19" xfId="0" applyFont="1" applyFill="1" applyBorder="1" applyAlignment="1">
      <alignment horizontal="center" vertical="center" wrapText="1"/>
    </xf>
    <xf numFmtId="0" fontId="14" fillId="42" borderId="23" xfId="0" applyFont="1" applyFill="1" applyBorder="1" applyAlignment="1">
      <alignment horizontal="center" vertical="center" wrapText="1"/>
    </xf>
    <xf numFmtId="0" fontId="14" fillId="52" borderId="19" xfId="0" applyFont="1" applyFill="1" applyBorder="1" applyAlignment="1">
      <alignment horizontal="center" vertical="center" wrapText="1"/>
    </xf>
    <xf numFmtId="0" fontId="14" fillId="52" borderId="23" xfId="0" applyFont="1" applyFill="1" applyBorder="1" applyAlignment="1">
      <alignment horizontal="center" vertical="center" wrapText="1"/>
    </xf>
    <xf numFmtId="0" fontId="14" fillId="56" borderId="1" xfId="0" applyFont="1" applyFill="1" applyBorder="1" applyAlignment="1">
      <alignment horizontal="center" vertical="center" wrapText="1"/>
    </xf>
    <xf numFmtId="0" fontId="14" fillId="43" borderId="1" xfId="0" applyFont="1" applyFill="1" applyBorder="1" applyAlignment="1" applyProtection="1">
      <alignment horizontal="center" vertical="center" wrapText="1"/>
    </xf>
    <xf numFmtId="0" fontId="14" fillId="57" borderId="32" xfId="0" applyFont="1" applyFill="1" applyBorder="1" applyAlignment="1">
      <alignment horizontal="center" vertical="center" wrapText="1"/>
    </xf>
    <xf numFmtId="0" fontId="14" fillId="57" borderId="23" xfId="0" applyFont="1" applyFill="1" applyBorder="1" applyAlignment="1">
      <alignment horizontal="center" vertical="center" wrapText="1"/>
    </xf>
    <xf numFmtId="0" fontId="14" fillId="54" borderId="23" xfId="0" applyFont="1" applyFill="1" applyBorder="1" applyAlignment="1">
      <alignment horizontal="center" vertical="center" wrapText="1"/>
    </xf>
    <xf numFmtId="0" fontId="14" fillId="55" borderId="1" xfId="0" applyFont="1" applyFill="1" applyBorder="1" applyAlignment="1">
      <alignment horizontal="center" vertical="center" wrapText="1"/>
    </xf>
    <xf numFmtId="0" fontId="14" fillId="55" borderId="23" xfId="0" applyFont="1" applyFill="1" applyBorder="1" applyAlignment="1">
      <alignment horizontal="center" vertical="center" wrapText="1"/>
    </xf>
    <xf numFmtId="0" fontId="14" fillId="55" borderId="21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 applyProtection="1">
      <alignment horizontal="center" vertical="center" wrapText="1"/>
    </xf>
    <xf numFmtId="0" fontId="16" fillId="51" borderId="0" xfId="0" applyFont="1" applyFill="1" applyBorder="1" applyAlignment="1" applyProtection="1">
      <alignment horizontal="center" vertical="center" wrapText="1"/>
    </xf>
    <xf numFmtId="0" fontId="39" fillId="35" borderId="0" xfId="0" applyFont="1" applyFill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6" fillId="42" borderId="23" xfId="0" applyFont="1" applyFill="1" applyBorder="1" applyAlignment="1">
      <alignment horizontal="center" vertical="center" wrapText="1"/>
    </xf>
    <xf numFmtId="0" fontId="14" fillId="54" borderId="2" xfId="0" applyFont="1" applyFill="1" applyBorder="1" applyAlignment="1">
      <alignment horizontal="center" vertical="center" wrapText="1"/>
    </xf>
    <xf numFmtId="0" fontId="14" fillId="54" borderId="3" xfId="0" applyFont="1" applyFill="1" applyBorder="1" applyAlignment="1">
      <alignment horizontal="center" vertical="center" wrapText="1"/>
    </xf>
    <xf numFmtId="0" fontId="16" fillId="51" borderId="20" xfId="0" applyFont="1" applyFill="1" applyBorder="1" applyAlignment="1" applyProtection="1">
      <alignment horizontal="center" vertical="center" wrapText="1"/>
    </xf>
    <xf numFmtId="0" fontId="16" fillId="51" borderId="17" xfId="0" applyFont="1" applyFill="1" applyBorder="1" applyAlignment="1" applyProtection="1">
      <alignment horizontal="center" vertical="center" wrapText="1"/>
    </xf>
  </cellXfs>
  <cellStyles count="9">
    <cellStyle name="Hyperlink" xfId="1"/>
    <cellStyle name="Normal" xfId="6"/>
    <cellStyle name="Обычный" xfId="0" builtinId="0"/>
    <cellStyle name="Обычный 2" xfId="4"/>
    <cellStyle name="Обычный 2 2" xfId="7"/>
    <cellStyle name="Обычный 3" xfId="2"/>
    <cellStyle name="Обычный 4" xfId="5"/>
    <cellStyle name="Обычный 6" xfId="3"/>
    <cellStyle name="Финансовый" xfId="8" builtin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99FF"/>
      <color rgb="FFCCFFCC"/>
      <color rgb="FFFFFF66"/>
      <color rgb="FFFFFF99"/>
      <color rgb="FFCCCCFF"/>
      <color rgb="FF66FF99"/>
      <color rgb="FFFFCCCC"/>
      <color rgb="FFFFCC00"/>
      <color rgb="FFFF9933"/>
      <color rgb="FFF5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0"/>
  <dimension ref="A1:BW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4" sqref="Q4"/>
    </sheetView>
  </sheetViews>
  <sheetFormatPr defaultColWidth="8.85546875" defaultRowHeight="11.25"/>
  <cols>
    <col min="1" max="1" width="15.7109375" style="102" customWidth="1"/>
    <col min="2" max="2" width="10.7109375" style="102" customWidth="1"/>
    <col min="3" max="3" width="13.5703125" style="102" customWidth="1"/>
    <col min="4" max="4" width="11.28515625" style="102" customWidth="1"/>
    <col min="5" max="5" width="9.5703125" style="102" customWidth="1"/>
    <col min="6" max="6" width="8.7109375" style="102" customWidth="1"/>
    <col min="7" max="7" width="9.7109375" style="102" customWidth="1"/>
    <col min="8" max="11" width="9" style="102" customWidth="1"/>
    <col min="12" max="12" width="8" style="102" customWidth="1"/>
    <col min="13" max="17" width="9" style="102" customWidth="1"/>
    <col min="18" max="52" width="9.5703125" style="102" customWidth="1"/>
    <col min="53" max="53" width="9.28515625" style="102" customWidth="1"/>
    <col min="54" max="55" width="10.140625" style="102" hidden="1" customWidth="1"/>
    <col min="56" max="58" width="8.85546875" style="102" hidden="1" customWidth="1"/>
    <col min="59" max="63" width="8.85546875" style="102" customWidth="1"/>
    <col min="64" max="73" width="8.85546875" style="102" hidden="1" customWidth="1"/>
    <col min="74" max="16384" width="8.85546875" style="102"/>
  </cols>
  <sheetData>
    <row r="1" spans="1:75" ht="70.150000000000006" customHeight="1">
      <c r="A1" s="429" t="s">
        <v>0</v>
      </c>
      <c r="B1" s="431" t="s">
        <v>1</v>
      </c>
      <c r="C1" s="431" t="s">
        <v>2</v>
      </c>
      <c r="D1" s="433" t="s">
        <v>3</v>
      </c>
      <c r="E1" s="433"/>
      <c r="F1" s="433"/>
      <c r="G1" s="433"/>
      <c r="H1" s="434"/>
      <c r="I1" s="435" t="s">
        <v>4</v>
      </c>
      <c r="J1" s="436"/>
      <c r="K1" s="436"/>
      <c r="L1" s="436"/>
      <c r="M1" s="437"/>
      <c r="N1" s="441" t="s">
        <v>5</v>
      </c>
      <c r="O1" s="436"/>
      <c r="P1" s="436"/>
      <c r="Q1" s="436"/>
      <c r="R1" s="437"/>
      <c r="S1" s="441" t="s">
        <v>6</v>
      </c>
      <c r="T1" s="436"/>
      <c r="U1" s="436"/>
      <c r="V1" s="436"/>
      <c r="W1" s="437"/>
      <c r="X1" s="441" t="s">
        <v>7</v>
      </c>
      <c r="Y1" s="436"/>
      <c r="Z1" s="436"/>
      <c r="AA1" s="436"/>
      <c r="AB1" s="437"/>
      <c r="AC1" s="441" t="s">
        <v>8</v>
      </c>
      <c r="AD1" s="436"/>
      <c r="AE1" s="436"/>
      <c r="AF1" s="436"/>
      <c r="AG1" s="437"/>
      <c r="AH1" s="441" t="s">
        <v>9</v>
      </c>
      <c r="AI1" s="436"/>
      <c r="AJ1" s="436"/>
      <c r="AK1" s="436"/>
      <c r="AL1" s="437"/>
      <c r="AM1" s="441" t="s">
        <v>10</v>
      </c>
      <c r="AN1" s="436"/>
      <c r="AO1" s="436"/>
      <c r="AP1" s="436"/>
      <c r="AQ1" s="437"/>
      <c r="AR1" s="441" t="s">
        <v>11</v>
      </c>
      <c r="AS1" s="436"/>
      <c r="AT1" s="436"/>
      <c r="AU1" s="436"/>
      <c r="AV1" s="437"/>
      <c r="AW1" s="441" t="s">
        <v>12</v>
      </c>
      <c r="AX1" s="436"/>
      <c r="AY1" s="436"/>
      <c r="AZ1" s="436"/>
      <c r="BA1" s="437"/>
      <c r="BB1" s="438" t="s">
        <v>13</v>
      </c>
      <c r="BC1" s="439"/>
      <c r="BD1" s="439"/>
      <c r="BE1" s="439"/>
      <c r="BF1" s="440"/>
      <c r="BG1" s="438" t="s">
        <v>14</v>
      </c>
      <c r="BH1" s="439"/>
      <c r="BI1" s="439"/>
      <c r="BJ1" s="439"/>
      <c r="BK1" s="440"/>
      <c r="BL1" s="438" t="s">
        <v>15</v>
      </c>
      <c r="BM1" s="439"/>
      <c r="BN1" s="439"/>
      <c r="BO1" s="439"/>
      <c r="BP1" s="440"/>
      <c r="BQ1" s="438" t="s">
        <v>16</v>
      </c>
      <c r="BR1" s="439"/>
      <c r="BS1" s="439"/>
      <c r="BT1" s="439"/>
      <c r="BU1" s="439"/>
      <c r="BV1" s="73"/>
      <c r="BW1" s="74"/>
    </row>
    <row r="2" spans="1:75" ht="33.75">
      <c r="A2" s="430"/>
      <c r="B2" s="432"/>
      <c r="C2" s="432"/>
      <c r="D2" s="76" t="s">
        <v>17</v>
      </c>
      <c r="E2" s="76" t="s">
        <v>18</v>
      </c>
      <c r="F2" s="76" t="s">
        <v>19</v>
      </c>
      <c r="G2" s="76" t="s">
        <v>20</v>
      </c>
      <c r="H2" s="78" t="s">
        <v>21</v>
      </c>
      <c r="I2" s="76" t="s">
        <v>17</v>
      </c>
      <c r="J2" s="76" t="s">
        <v>18</v>
      </c>
      <c r="K2" s="76" t="s">
        <v>19</v>
      </c>
      <c r="L2" s="76" t="s">
        <v>20</v>
      </c>
      <c r="M2" s="78" t="s">
        <v>21</v>
      </c>
      <c r="N2" s="76" t="s">
        <v>17</v>
      </c>
      <c r="O2" s="76" t="s">
        <v>18</v>
      </c>
      <c r="P2" s="76" t="s">
        <v>19</v>
      </c>
      <c r="Q2" s="76" t="s">
        <v>20</v>
      </c>
      <c r="R2" s="78" t="s">
        <v>21</v>
      </c>
      <c r="S2" s="76" t="s">
        <v>17</v>
      </c>
      <c r="T2" s="76" t="s">
        <v>18</v>
      </c>
      <c r="U2" s="76" t="s">
        <v>19</v>
      </c>
      <c r="V2" s="76" t="s">
        <v>20</v>
      </c>
      <c r="W2" s="78" t="s">
        <v>21</v>
      </c>
      <c r="X2" s="76" t="s">
        <v>17</v>
      </c>
      <c r="Y2" s="76" t="s">
        <v>18</v>
      </c>
      <c r="Z2" s="76" t="s">
        <v>19</v>
      </c>
      <c r="AA2" s="76" t="s">
        <v>20</v>
      </c>
      <c r="AB2" s="78" t="s">
        <v>21</v>
      </c>
      <c r="AC2" s="76" t="s">
        <v>17</v>
      </c>
      <c r="AD2" s="76" t="s">
        <v>18</v>
      </c>
      <c r="AE2" s="76" t="s">
        <v>19</v>
      </c>
      <c r="AF2" s="76" t="s">
        <v>20</v>
      </c>
      <c r="AG2" s="78" t="s">
        <v>21</v>
      </c>
      <c r="AH2" s="76" t="s">
        <v>17</v>
      </c>
      <c r="AI2" s="76" t="s">
        <v>18</v>
      </c>
      <c r="AJ2" s="76" t="s">
        <v>19</v>
      </c>
      <c r="AK2" s="76" t="s">
        <v>20</v>
      </c>
      <c r="AL2" s="78" t="s">
        <v>21</v>
      </c>
      <c r="AM2" s="76" t="s">
        <v>17</v>
      </c>
      <c r="AN2" s="76" t="s">
        <v>18</v>
      </c>
      <c r="AO2" s="76" t="s">
        <v>19</v>
      </c>
      <c r="AP2" s="76" t="s">
        <v>20</v>
      </c>
      <c r="AQ2" s="78" t="s">
        <v>21</v>
      </c>
      <c r="AR2" s="77" t="s">
        <v>17</v>
      </c>
      <c r="AS2" s="77" t="s">
        <v>18</v>
      </c>
      <c r="AT2" s="76" t="s">
        <v>19</v>
      </c>
      <c r="AU2" s="76" t="s">
        <v>20</v>
      </c>
      <c r="AV2" s="78" t="s">
        <v>21</v>
      </c>
      <c r="AW2" s="77" t="s">
        <v>17</v>
      </c>
      <c r="AX2" s="77" t="s">
        <v>18</v>
      </c>
      <c r="AY2" s="76" t="s">
        <v>22</v>
      </c>
      <c r="AZ2" s="76" t="s">
        <v>23</v>
      </c>
      <c r="BA2" s="78" t="s">
        <v>21</v>
      </c>
      <c r="BB2" s="77" t="s">
        <v>24</v>
      </c>
      <c r="BC2" s="77" t="s">
        <v>25</v>
      </c>
      <c r="BD2" s="76" t="s">
        <v>26</v>
      </c>
      <c r="BE2" s="76" t="s">
        <v>27</v>
      </c>
      <c r="BF2" s="78" t="s">
        <v>21</v>
      </c>
      <c r="BG2" s="77" t="s">
        <v>17</v>
      </c>
      <c r="BH2" s="77" t="s">
        <v>18</v>
      </c>
      <c r="BI2" s="76" t="s">
        <v>26</v>
      </c>
      <c r="BJ2" s="76" t="s">
        <v>27</v>
      </c>
      <c r="BK2" s="78" t="s">
        <v>21</v>
      </c>
      <c r="BL2" s="77" t="s">
        <v>28</v>
      </c>
      <c r="BM2" s="77" t="s">
        <v>24</v>
      </c>
      <c r="BN2" s="76" t="s">
        <v>29</v>
      </c>
      <c r="BO2" s="76" t="s">
        <v>19</v>
      </c>
      <c r="BP2" s="78" t="s">
        <v>30</v>
      </c>
      <c r="BQ2" s="77" t="s">
        <v>28</v>
      </c>
      <c r="BR2" s="77" t="s">
        <v>24</v>
      </c>
      <c r="BS2" s="76" t="s">
        <v>29</v>
      </c>
      <c r="BT2" s="76" t="s">
        <v>19</v>
      </c>
      <c r="BU2" s="78" t="s">
        <v>30</v>
      </c>
    </row>
    <row r="3" spans="1:75" ht="15.6" customHeight="1">
      <c r="A3" s="103" t="s">
        <v>31</v>
      </c>
      <c r="B3" s="121">
        <v>63845</v>
      </c>
      <c r="C3" s="121">
        <v>64464</v>
      </c>
      <c r="D3" s="104" t="e">
        <f>#REF!</f>
        <v>#REF!</v>
      </c>
      <c r="E3" s="104" t="e">
        <f>#REF!</f>
        <v>#REF!</v>
      </c>
      <c r="F3" s="105" t="e">
        <f>D3/B3*1000</f>
        <v>#REF!</v>
      </c>
      <c r="G3" s="105" t="e">
        <f>E3/C3*1000</f>
        <v>#REF!</v>
      </c>
      <c r="H3" s="106" t="e">
        <f>G3/F3*100</f>
        <v>#REF!</v>
      </c>
      <c r="I3" s="104" t="e">
        <f>#REF!</f>
        <v>#REF!</v>
      </c>
      <c r="J3" s="104" t="e">
        <f>#REF!</f>
        <v>#REF!</v>
      </c>
      <c r="K3" s="104" t="s">
        <v>32</v>
      </c>
      <c r="L3" s="104" t="s">
        <v>32</v>
      </c>
      <c r="M3" s="106" t="s">
        <v>32</v>
      </c>
      <c r="N3" s="104" t="e">
        <f>#REF!</f>
        <v>#REF!</v>
      </c>
      <c r="O3" s="104" t="e">
        <f>#REF!</f>
        <v>#REF!</v>
      </c>
      <c r="P3" s="105" t="e">
        <f>N3/B3*1000</f>
        <v>#REF!</v>
      </c>
      <c r="Q3" s="157" t="e">
        <f>O3/C3*1000</f>
        <v>#REF!</v>
      </c>
      <c r="R3" s="106" t="e">
        <f>Q3/P3*100</f>
        <v>#REF!</v>
      </c>
      <c r="S3" s="104" t="e">
        <f>#REF!</f>
        <v>#REF!</v>
      </c>
      <c r="T3" s="104" t="e">
        <f>#REF!</f>
        <v>#REF!</v>
      </c>
      <c r="U3" s="104" t="s">
        <v>32</v>
      </c>
      <c r="V3" s="159" t="s">
        <v>32</v>
      </c>
      <c r="W3" s="106" t="s">
        <v>32</v>
      </c>
      <c r="X3" s="104" t="e">
        <f>#REF!</f>
        <v>#REF!</v>
      </c>
      <c r="Y3" s="104" t="e">
        <f>#REF!</f>
        <v>#REF!</v>
      </c>
      <c r="Z3" s="104" t="s">
        <v>32</v>
      </c>
      <c r="AA3" s="104" t="s">
        <v>32</v>
      </c>
      <c r="AB3" s="106" t="s">
        <v>32</v>
      </c>
      <c r="AC3" s="104" t="e">
        <f>#REF!</f>
        <v>#REF!</v>
      </c>
      <c r="AD3" s="104" t="e">
        <f>#REF!</f>
        <v>#REF!</v>
      </c>
      <c r="AE3" s="104" t="s">
        <v>32</v>
      </c>
      <c r="AF3" s="104" t="s">
        <v>32</v>
      </c>
      <c r="AG3" s="106" t="s">
        <v>32</v>
      </c>
      <c r="AH3" s="104" t="e">
        <f>#REF!</f>
        <v>#REF!</v>
      </c>
      <c r="AI3" s="104" t="e">
        <f>#REF!</f>
        <v>#REF!</v>
      </c>
      <c r="AJ3" s="104" t="s">
        <v>32</v>
      </c>
      <c r="AK3" s="104" t="s">
        <v>32</v>
      </c>
      <c r="AL3" s="106" t="s">
        <v>32</v>
      </c>
      <c r="AM3" s="104" t="e">
        <f>#REF!</f>
        <v>#REF!</v>
      </c>
      <c r="AN3" s="104" t="e">
        <f>#REF!</f>
        <v>#REF!</v>
      </c>
      <c r="AO3" s="104" t="s">
        <v>32</v>
      </c>
      <c r="AP3" s="104" t="s">
        <v>32</v>
      </c>
      <c r="AQ3" s="106" t="s">
        <v>32</v>
      </c>
      <c r="AR3" s="104" t="e">
        <f>#REF!</f>
        <v>#REF!</v>
      </c>
      <c r="AS3" s="104" t="e">
        <f>#REF!</f>
        <v>#REF!</v>
      </c>
      <c r="AT3" s="104" t="s">
        <v>32</v>
      </c>
      <c r="AU3" s="104" t="s">
        <v>32</v>
      </c>
      <c r="AV3" s="106" t="s">
        <v>32</v>
      </c>
      <c r="AW3" s="104" t="e">
        <f>#REF!</f>
        <v>#REF!</v>
      </c>
      <c r="AX3" s="104" t="e">
        <f>#REF!</f>
        <v>#REF!</v>
      </c>
      <c r="AY3" s="104" t="s">
        <v>32</v>
      </c>
      <c r="AZ3" s="104" t="s">
        <v>32</v>
      </c>
      <c r="BA3" s="106" t="s">
        <v>32</v>
      </c>
      <c r="BB3" s="151">
        <v>1384.7339999999999</v>
      </c>
      <c r="BC3" s="154">
        <v>1551.9469999999999</v>
      </c>
      <c r="BD3" s="150">
        <f>BB3/B3*1000</f>
        <v>21.688996789098599</v>
      </c>
      <c r="BE3" s="150">
        <f>BC3/B3*1000</f>
        <v>24.308042916438247</v>
      </c>
      <c r="BF3" s="106">
        <f t="shared" ref="BF3:BF13" si="0">BE3/BD3*100</f>
        <v>112.07545998003947</v>
      </c>
      <c r="BG3" s="104" t="e">
        <f>#REF!</f>
        <v>#REF!</v>
      </c>
      <c r="BH3" s="104" t="e">
        <f>#REF!</f>
        <v>#REF!</v>
      </c>
      <c r="BI3" s="105" t="e">
        <f>BG3/B3*1000</f>
        <v>#REF!</v>
      </c>
      <c r="BJ3" s="105" t="e">
        <f>BH3/C3*1000</f>
        <v>#REF!</v>
      </c>
      <c r="BK3" s="106" t="e">
        <f>BH3/BG3*100</f>
        <v>#REF!</v>
      </c>
      <c r="BL3" s="104" t="s">
        <v>32</v>
      </c>
      <c r="BM3" s="104" t="s">
        <v>32</v>
      </c>
      <c r="BN3" s="104" t="s">
        <v>32</v>
      </c>
      <c r="BO3" s="104" t="s">
        <v>32</v>
      </c>
      <c r="BP3" s="106" t="s">
        <v>32</v>
      </c>
      <c r="BQ3" s="104" t="s">
        <v>32</v>
      </c>
      <c r="BR3" s="104" t="s">
        <v>32</v>
      </c>
      <c r="BS3" s="104" t="s">
        <v>32</v>
      </c>
      <c r="BT3" s="104" t="s">
        <v>32</v>
      </c>
      <c r="BU3" s="106" t="s">
        <v>32</v>
      </c>
    </row>
    <row r="4" spans="1:75" ht="22.5">
      <c r="A4" s="110" t="s">
        <v>33</v>
      </c>
      <c r="B4" s="122">
        <v>19308</v>
      </c>
      <c r="C4" s="122">
        <v>19616</v>
      </c>
      <c r="D4" s="104" t="e">
        <f>#REF!</f>
        <v>#REF!</v>
      </c>
      <c r="E4" s="104" t="e">
        <f>#REF!</f>
        <v>#REF!</v>
      </c>
      <c r="F4" s="105" t="e">
        <f>D4*1000/B4</f>
        <v>#REF!</v>
      </c>
      <c r="G4" s="105" t="e">
        <f t="shared" ref="F4:G14" si="1">E4/C4*1000</f>
        <v>#REF!</v>
      </c>
      <c r="H4" s="106" t="e">
        <f t="shared" ref="H4:H14" si="2">G4/F4*100</f>
        <v>#REF!</v>
      </c>
      <c r="I4" s="104" t="e">
        <f>#REF!</f>
        <v>#REF!</v>
      </c>
      <c r="J4" s="104" t="e">
        <f>#REF!</f>
        <v>#REF!</v>
      </c>
      <c r="K4" s="105" t="e">
        <f>I4/B4*1000</f>
        <v>#REF!</v>
      </c>
      <c r="L4" s="157" t="e">
        <f>J4/$C4*1000</f>
        <v>#REF!</v>
      </c>
      <c r="M4" s="106" t="e">
        <f>L4/K4*100</f>
        <v>#REF!</v>
      </c>
      <c r="N4" s="104" t="e">
        <f>#REF!</f>
        <v>#REF!</v>
      </c>
      <c r="O4" s="104" t="e">
        <f>#REF!</f>
        <v>#REF!</v>
      </c>
      <c r="P4" s="105" t="e">
        <f t="shared" ref="P4:P14" si="3">N4/B4*1000</f>
        <v>#REF!</v>
      </c>
      <c r="Q4" s="157" t="e">
        <f t="shared" ref="Q4:Q14" si="4">O4/C4*1000</f>
        <v>#REF!</v>
      </c>
      <c r="R4" s="106" t="e">
        <f t="shared" ref="R4:R14" si="5">Q4/P4*100</f>
        <v>#REF!</v>
      </c>
      <c r="S4" s="104" t="e">
        <f>#REF!</f>
        <v>#REF!</v>
      </c>
      <c r="T4" s="104" t="e">
        <f>#REF!</f>
        <v>#REF!</v>
      </c>
      <c r="U4" s="105" t="e">
        <f t="shared" ref="U4:U14" si="6">S4/B4*1000</f>
        <v>#REF!</v>
      </c>
      <c r="V4" s="157" t="e">
        <f t="shared" ref="V4:V14" si="7">T4/C4*1000</f>
        <v>#REF!</v>
      </c>
      <c r="W4" s="106" t="e">
        <f>T4/S4*100</f>
        <v>#REF!</v>
      </c>
      <c r="X4" s="104" t="e">
        <f>#REF!</f>
        <v>#REF!</v>
      </c>
      <c r="Y4" s="104" t="e">
        <f>#REF!</f>
        <v>#REF!</v>
      </c>
      <c r="Z4" s="105" t="e">
        <f>X4/B4*1000</f>
        <v>#REF!</v>
      </c>
      <c r="AA4" s="157" t="e">
        <f>Y4/C4*1000</f>
        <v>#REF!</v>
      </c>
      <c r="AB4" s="106" t="e">
        <f>Y4/X4*100</f>
        <v>#REF!</v>
      </c>
      <c r="AC4" s="104" t="e">
        <f>#REF!</f>
        <v>#REF!</v>
      </c>
      <c r="AD4" s="104" t="e">
        <f>#REF!</f>
        <v>#REF!</v>
      </c>
      <c r="AE4" s="105" t="e">
        <f>AC4/B4*1000</f>
        <v>#REF!</v>
      </c>
      <c r="AF4" s="157" t="e">
        <f>AD4/C4*1000</f>
        <v>#REF!</v>
      </c>
      <c r="AG4" s="106" t="e">
        <f>AD4/AC4*100</f>
        <v>#REF!</v>
      </c>
      <c r="AH4" s="104" t="e">
        <f>#REF!</f>
        <v>#REF!</v>
      </c>
      <c r="AI4" s="104" t="e">
        <f>#REF!</f>
        <v>#REF!</v>
      </c>
      <c r="AJ4" s="107" t="e">
        <f>AH4/B4</f>
        <v>#REF!</v>
      </c>
      <c r="AK4" s="160" t="e">
        <f>AI4/C4</f>
        <v>#REF!</v>
      </c>
      <c r="AL4" s="106" t="e">
        <f>AI4/AH4*100</f>
        <v>#REF!</v>
      </c>
      <c r="AM4" s="104" t="e">
        <f>#REF!</f>
        <v>#REF!</v>
      </c>
      <c r="AN4" s="104" t="e">
        <f>#REF!</f>
        <v>#REF!</v>
      </c>
      <c r="AO4" s="107" t="e">
        <f>AM4/B4</f>
        <v>#REF!</v>
      </c>
      <c r="AP4" s="107" t="e">
        <f>AN4/C4</f>
        <v>#REF!</v>
      </c>
      <c r="AQ4" s="106" t="e">
        <f>AN4/AM4*100</f>
        <v>#REF!</v>
      </c>
      <c r="AR4" s="104" t="e">
        <f>#REF!</f>
        <v>#REF!</v>
      </c>
      <c r="AS4" s="104" t="e">
        <f>#REF!</f>
        <v>#REF!</v>
      </c>
      <c r="AT4" s="107" t="e">
        <f>AR4/B4</f>
        <v>#REF!</v>
      </c>
      <c r="AU4" s="107" t="e">
        <f>AS4/C4</f>
        <v>#REF!</v>
      </c>
      <c r="AV4" s="106" t="e">
        <f>AS4/AR4*100</f>
        <v>#REF!</v>
      </c>
      <c r="AW4" s="104" t="e">
        <f>#REF!</f>
        <v>#REF!</v>
      </c>
      <c r="AX4" s="104" t="e">
        <f>#REF!</f>
        <v>#REF!</v>
      </c>
      <c r="AY4" s="107" t="e">
        <f>AW4/B4*1000</f>
        <v>#REF!</v>
      </c>
      <c r="AZ4" s="107" t="e">
        <f>AX4/B4*1000</f>
        <v>#REF!</v>
      </c>
      <c r="BA4" s="106" t="e">
        <f>AX4/AW4*100</f>
        <v>#REF!</v>
      </c>
      <c r="BB4" s="151">
        <v>21.278999999999996</v>
      </c>
      <c r="BC4" s="154">
        <v>22.340000000000003</v>
      </c>
      <c r="BD4" s="150">
        <f t="shared" ref="BD4:BD13" si="8">BB4/B4*1000</f>
        <v>1.1020820385332502</v>
      </c>
      <c r="BE4" s="150">
        <f t="shared" ref="BE4:BE13" si="9">BC4/B4*1000</f>
        <v>1.157033354050135</v>
      </c>
      <c r="BF4" s="106">
        <f t="shared" si="0"/>
        <v>104.98613656656804</v>
      </c>
      <c r="BG4" s="104" t="e">
        <f>#REF!</f>
        <v>#REF!</v>
      </c>
      <c r="BH4" s="104" t="e">
        <f>#REF!</f>
        <v>#REF!</v>
      </c>
      <c r="BI4" s="105" t="e">
        <f t="shared" ref="BI4:BI14" si="10">BG4/B4*1000</f>
        <v>#REF!</v>
      </c>
      <c r="BJ4" s="105" t="e">
        <f t="shared" ref="BJ4:BJ14" si="11">BH4/C4*1000</f>
        <v>#REF!</v>
      </c>
      <c r="BK4" s="106" t="e">
        <f t="shared" ref="BK4:BK14" si="12">BH4/BG4*100</f>
        <v>#REF!</v>
      </c>
      <c r="BL4" s="108"/>
      <c r="BM4" s="108" t="e">
        <f>#REF!*1000</f>
        <v>#REF!</v>
      </c>
      <c r="BN4" s="109"/>
      <c r="BO4" s="109"/>
      <c r="BP4" s="106">
        <f>IF(BL4=0,0,BO4/BN4*100)</f>
        <v>0</v>
      </c>
      <c r="BQ4" s="108"/>
      <c r="BR4" s="108" t="e">
        <f>#REF!*1000</f>
        <v>#REF!</v>
      </c>
      <c r="BS4" s="109"/>
      <c r="BT4" s="109"/>
      <c r="BU4" s="106">
        <f>IF(BQ4=0,0,BT4/BS4*100)</f>
        <v>0</v>
      </c>
    </row>
    <row r="5" spans="1:75" ht="22.5">
      <c r="A5" s="110" t="s">
        <v>34</v>
      </c>
      <c r="B5" s="122">
        <v>34242</v>
      </c>
      <c r="C5" s="122">
        <v>34570</v>
      </c>
      <c r="D5" s="104" t="e">
        <f>#REF!</f>
        <v>#REF!</v>
      </c>
      <c r="E5" s="104" t="e">
        <f>#REF!</f>
        <v>#REF!</v>
      </c>
      <c r="F5" s="105" t="e">
        <f t="shared" si="1"/>
        <v>#REF!</v>
      </c>
      <c r="G5" s="105" t="e">
        <f t="shared" si="1"/>
        <v>#REF!</v>
      </c>
      <c r="H5" s="106" t="e">
        <f t="shared" si="2"/>
        <v>#REF!</v>
      </c>
      <c r="I5" s="104" t="e">
        <f>#REF!</f>
        <v>#REF!</v>
      </c>
      <c r="J5" s="104" t="e">
        <f>#REF!</f>
        <v>#REF!</v>
      </c>
      <c r="K5" s="105" t="e">
        <f t="shared" ref="K5:K14" si="13">I5/B5*1000</f>
        <v>#REF!</v>
      </c>
      <c r="L5" s="157" t="e">
        <f t="shared" ref="L5:L14" si="14">J5/$C5*1000</f>
        <v>#REF!</v>
      </c>
      <c r="M5" s="106" t="e">
        <f t="shared" ref="M5:M14" si="15">L5/K5*100</f>
        <v>#REF!</v>
      </c>
      <c r="N5" s="104" t="e">
        <f>#REF!</f>
        <v>#REF!</v>
      </c>
      <c r="O5" s="104" t="e">
        <f>#REF!</f>
        <v>#REF!</v>
      </c>
      <c r="P5" s="105" t="e">
        <f t="shared" si="3"/>
        <v>#REF!</v>
      </c>
      <c r="Q5" s="157" t="e">
        <f t="shared" si="4"/>
        <v>#REF!</v>
      </c>
      <c r="R5" s="106" t="e">
        <f t="shared" si="5"/>
        <v>#REF!</v>
      </c>
      <c r="S5" s="104" t="e">
        <f>#REF!</f>
        <v>#REF!</v>
      </c>
      <c r="T5" s="104" t="e">
        <f>#REF!</f>
        <v>#REF!</v>
      </c>
      <c r="U5" s="105" t="e">
        <f t="shared" si="6"/>
        <v>#REF!</v>
      </c>
      <c r="V5" s="157" t="e">
        <f t="shared" si="7"/>
        <v>#REF!</v>
      </c>
      <c r="W5" s="106" t="e">
        <f t="shared" ref="W5:W14" si="16">T5/S5*100</f>
        <v>#REF!</v>
      </c>
      <c r="X5" s="104" t="e">
        <f>#REF!</f>
        <v>#REF!</v>
      </c>
      <c r="Y5" s="104" t="e">
        <f>#REF!</f>
        <v>#REF!</v>
      </c>
      <c r="Z5" s="105" t="e">
        <f t="shared" ref="Z5:Z14" si="17">X5/B5*1000</f>
        <v>#REF!</v>
      </c>
      <c r="AA5" s="157" t="e">
        <f t="shared" ref="AA5:AA14" si="18">Y5/C5*1000</f>
        <v>#REF!</v>
      </c>
      <c r="AB5" s="106" t="e">
        <f t="shared" ref="AB5:AB14" si="19">Y5/X5*100</f>
        <v>#REF!</v>
      </c>
      <c r="AC5" s="104" t="e">
        <f>#REF!</f>
        <v>#REF!</v>
      </c>
      <c r="AD5" s="104" t="e">
        <f>#REF!</f>
        <v>#REF!</v>
      </c>
      <c r="AE5" s="105" t="e">
        <f t="shared" ref="AE5:AF14" si="20">AC5/B5*1000</f>
        <v>#REF!</v>
      </c>
      <c r="AF5" s="157" t="e">
        <f t="shared" si="20"/>
        <v>#REF!</v>
      </c>
      <c r="AG5" s="106" t="e">
        <f t="shared" ref="AG5:AG14" si="21">AD5/AC5*100</f>
        <v>#REF!</v>
      </c>
      <c r="AH5" s="104" t="e">
        <f>#REF!</f>
        <v>#REF!</v>
      </c>
      <c r="AI5" s="104" t="e">
        <f>#REF!</f>
        <v>#REF!</v>
      </c>
      <c r="AJ5" s="107" t="e">
        <f t="shared" ref="AJ5:AK14" si="22">AH5/B5</f>
        <v>#REF!</v>
      </c>
      <c r="AK5" s="160" t="e">
        <f t="shared" si="22"/>
        <v>#REF!</v>
      </c>
      <c r="AL5" s="106" t="e">
        <f t="shared" ref="AL5:AL14" si="23">AI5/AH5*100</f>
        <v>#REF!</v>
      </c>
      <c r="AM5" s="104" t="e">
        <f>#REF!</f>
        <v>#REF!</v>
      </c>
      <c r="AN5" s="104" t="e">
        <f>#REF!</f>
        <v>#REF!</v>
      </c>
      <c r="AO5" s="107" t="e">
        <f t="shared" ref="AO5:AO14" si="24">AM5/B5</f>
        <v>#REF!</v>
      </c>
      <c r="AP5" s="107" t="e">
        <f t="shared" ref="AP5:AP14" si="25">AN5/C5</f>
        <v>#REF!</v>
      </c>
      <c r="AQ5" s="106" t="e">
        <f t="shared" ref="AQ5:AQ14" si="26">AN5/AM5*100</f>
        <v>#REF!</v>
      </c>
      <c r="AR5" s="104" t="e">
        <f>#REF!</f>
        <v>#REF!</v>
      </c>
      <c r="AS5" s="104" t="e">
        <f>#REF!</f>
        <v>#REF!</v>
      </c>
      <c r="AT5" s="107" t="e">
        <f t="shared" ref="AT5:AT14" si="27">AR5/B5</f>
        <v>#REF!</v>
      </c>
      <c r="AU5" s="107" t="e">
        <f t="shared" ref="AU5:AU14" si="28">AS5/C5</f>
        <v>#REF!</v>
      </c>
      <c r="AV5" s="106" t="e">
        <f t="shared" ref="AV5:AV14" si="29">AS5/AR5*100</f>
        <v>#REF!</v>
      </c>
      <c r="AW5" s="104" t="e">
        <f>#REF!</f>
        <v>#REF!</v>
      </c>
      <c r="AX5" s="104" t="e">
        <f>#REF!</f>
        <v>#REF!</v>
      </c>
      <c r="AY5" s="107" t="e">
        <f t="shared" ref="AY5:AY13" si="30">AW5/B5*1000</f>
        <v>#REF!</v>
      </c>
      <c r="AZ5" s="107" t="e">
        <f t="shared" ref="AZ5:AZ13" si="31">AX5/B5*1000</f>
        <v>#REF!</v>
      </c>
      <c r="BA5" s="106" t="e">
        <f t="shared" ref="BA5:BA14" si="32">AX5/AW5*100</f>
        <v>#REF!</v>
      </c>
      <c r="BB5" s="151">
        <v>2155.0830000000001</v>
      </c>
      <c r="BC5" s="154">
        <v>2984.6989999999996</v>
      </c>
      <c r="BD5" s="150">
        <f t="shared" si="8"/>
        <v>62.936831960749963</v>
      </c>
      <c r="BE5" s="150">
        <f t="shared" si="9"/>
        <v>87.164856024764902</v>
      </c>
      <c r="BF5" s="106">
        <f t="shared" si="0"/>
        <v>138.49577951290038</v>
      </c>
      <c r="BG5" s="104" t="e">
        <f>#REF!</f>
        <v>#REF!</v>
      </c>
      <c r="BH5" s="104" t="e">
        <f>#REF!</f>
        <v>#REF!</v>
      </c>
      <c r="BI5" s="105" t="e">
        <f t="shared" si="10"/>
        <v>#REF!</v>
      </c>
      <c r="BJ5" s="105" t="e">
        <f t="shared" si="11"/>
        <v>#REF!</v>
      </c>
      <c r="BK5" s="106" t="e">
        <f t="shared" si="12"/>
        <v>#REF!</v>
      </c>
      <c r="BL5" s="108"/>
      <c r="BM5" s="108" t="e">
        <f>#REF!*1000</f>
        <v>#REF!</v>
      </c>
      <c r="BN5" s="109"/>
      <c r="BO5" s="109"/>
      <c r="BP5" s="106">
        <f t="shared" ref="BP5:BP14" si="33">IF(BL5=0,0,BO5/BN5*100)</f>
        <v>0</v>
      </c>
      <c r="BQ5" s="108"/>
      <c r="BR5" s="108" t="e">
        <f>#REF!*1000</f>
        <v>#REF!</v>
      </c>
      <c r="BS5" s="109"/>
      <c r="BT5" s="109"/>
      <c r="BU5" s="106">
        <f t="shared" ref="BU5:BU14" si="34">IF(BQ5=0,0,BT5/BS5*100)</f>
        <v>0</v>
      </c>
    </row>
    <row r="6" spans="1:75" ht="22.5">
      <c r="A6" s="110" t="s">
        <v>35</v>
      </c>
      <c r="B6" s="122">
        <v>14234</v>
      </c>
      <c r="C6" s="122">
        <v>14142</v>
      </c>
      <c r="D6" s="104" t="e">
        <f>#REF!</f>
        <v>#REF!</v>
      </c>
      <c r="E6" s="104" t="e">
        <f>#REF!</f>
        <v>#REF!</v>
      </c>
      <c r="F6" s="105" t="e">
        <f>D6/B6*1000</f>
        <v>#REF!</v>
      </c>
      <c r="G6" s="105" t="e">
        <f t="shared" si="1"/>
        <v>#REF!</v>
      </c>
      <c r="H6" s="106" t="e">
        <f t="shared" si="2"/>
        <v>#REF!</v>
      </c>
      <c r="I6" s="104" t="e">
        <f>#REF!</f>
        <v>#REF!</v>
      </c>
      <c r="J6" s="104" t="e">
        <f>#REF!</f>
        <v>#REF!</v>
      </c>
      <c r="K6" s="105" t="e">
        <f t="shared" si="13"/>
        <v>#REF!</v>
      </c>
      <c r="L6" s="157" t="e">
        <f t="shared" si="14"/>
        <v>#REF!</v>
      </c>
      <c r="M6" s="106" t="e">
        <f t="shared" si="15"/>
        <v>#REF!</v>
      </c>
      <c r="N6" s="104" t="e">
        <f>#REF!</f>
        <v>#REF!</v>
      </c>
      <c r="O6" s="104" t="e">
        <f>#REF!</f>
        <v>#REF!</v>
      </c>
      <c r="P6" s="105" t="e">
        <f t="shared" si="3"/>
        <v>#REF!</v>
      </c>
      <c r="Q6" s="157" t="e">
        <f t="shared" si="4"/>
        <v>#REF!</v>
      </c>
      <c r="R6" s="106" t="e">
        <f t="shared" si="5"/>
        <v>#REF!</v>
      </c>
      <c r="S6" s="104" t="e">
        <f>#REF!</f>
        <v>#REF!</v>
      </c>
      <c r="T6" s="104" t="e">
        <f>#REF!</f>
        <v>#REF!</v>
      </c>
      <c r="U6" s="105" t="e">
        <f t="shared" si="6"/>
        <v>#REF!</v>
      </c>
      <c r="V6" s="157" t="e">
        <f t="shared" si="7"/>
        <v>#REF!</v>
      </c>
      <c r="W6" s="106" t="e">
        <f t="shared" si="16"/>
        <v>#REF!</v>
      </c>
      <c r="X6" s="104" t="e">
        <f>#REF!</f>
        <v>#REF!</v>
      </c>
      <c r="Y6" s="104" t="e">
        <f>#REF!</f>
        <v>#REF!</v>
      </c>
      <c r="Z6" s="105" t="e">
        <f t="shared" si="17"/>
        <v>#REF!</v>
      </c>
      <c r="AA6" s="157" t="e">
        <f t="shared" si="18"/>
        <v>#REF!</v>
      </c>
      <c r="AB6" s="106" t="e">
        <f t="shared" si="19"/>
        <v>#REF!</v>
      </c>
      <c r="AC6" s="104" t="e">
        <f>#REF!</f>
        <v>#REF!</v>
      </c>
      <c r="AD6" s="104" t="e">
        <f>#REF!</f>
        <v>#REF!</v>
      </c>
      <c r="AE6" s="105" t="e">
        <f t="shared" si="20"/>
        <v>#REF!</v>
      </c>
      <c r="AF6" s="157" t="e">
        <f t="shared" si="20"/>
        <v>#REF!</v>
      </c>
      <c r="AG6" s="106" t="e">
        <f t="shared" si="21"/>
        <v>#REF!</v>
      </c>
      <c r="AH6" s="104" t="e">
        <f>#REF!</f>
        <v>#REF!</v>
      </c>
      <c r="AI6" s="104" t="e">
        <f>#REF!</f>
        <v>#REF!</v>
      </c>
      <c r="AJ6" s="107" t="e">
        <f t="shared" si="22"/>
        <v>#REF!</v>
      </c>
      <c r="AK6" s="160" t="e">
        <f t="shared" si="22"/>
        <v>#REF!</v>
      </c>
      <c r="AL6" s="106" t="e">
        <f t="shared" si="23"/>
        <v>#REF!</v>
      </c>
      <c r="AM6" s="104" t="e">
        <f>#REF!</f>
        <v>#REF!</v>
      </c>
      <c r="AN6" s="104" t="e">
        <f>#REF!</f>
        <v>#REF!</v>
      </c>
      <c r="AO6" s="107" t="e">
        <f t="shared" si="24"/>
        <v>#REF!</v>
      </c>
      <c r="AP6" s="107" t="e">
        <f t="shared" si="25"/>
        <v>#REF!</v>
      </c>
      <c r="AQ6" s="106" t="e">
        <f t="shared" si="26"/>
        <v>#REF!</v>
      </c>
      <c r="AR6" s="104" t="e">
        <f>#REF!</f>
        <v>#REF!</v>
      </c>
      <c r="AS6" s="104" t="e">
        <f>#REF!</f>
        <v>#REF!</v>
      </c>
      <c r="AT6" s="107" t="e">
        <f t="shared" si="27"/>
        <v>#REF!</v>
      </c>
      <c r="AU6" s="107" t="e">
        <f t="shared" si="28"/>
        <v>#REF!</v>
      </c>
      <c r="AV6" s="106" t="e">
        <f t="shared" si="29"/>
        <v>#REF!</v>
      </c>
      <c r="AW6" s="104" t="e">
        <f>#REF!</f>
        <v>#REF!</v>
      </c>
      <c r="AX6" s="104" t="e">
        <f>#REF!</f>
        <v>#REF!</v>
      </c>
      <c r="AY6" s="107" t="e">
        <f t="shared" si="30"/>
        <v>#REF!</v>
      </c>
      <c r="AZ6" s="107" t="e">
        <f t="shared" si="31"/>
        <v>#REF!</v>
      </c>
      <c r="BA6" s="106" t="e">
        <f t="shared" si="32"/>
        <v>#REF!</v>
      </c>
      <c r="BB6" s="151">
        <v>1158.7629999999999</v>
      </c>
      <c r="BC6" s="154">
        <v>1357.269</v>
      </c>
      <c r="BD6" s="150">
        <f t="shared" si="8"/>
        <v>81.408107348601931</v>
      </c>
      <c r="BE6" s="150">
        <f t="shared" si="9"/>
        <v>95.354011521708586</v>
      </c>
      <c r="BF6" s="106">
        <f t="shared" si="0"/>
        <v>117.13085419537906</v>
      </c>
      <c r="BG6" s="104" t="e">
        <f>#REF!</f>
        <v>#REF!</v>
      </c>
      <c r="BH6" s="104" t="e">
        <f>#REF!</f>
        <v>#REF!</v>
      </c>
      <c r="BI6" s="105" t="e">
        <f t="shared" si="10"/>
        <v>#REF!</v>
      </c>
      <c r="BJ6" s="105" t="e">
        <f t="shared" si="11"/>
        <v>#REF!</v>
      </c>
      <c r="BK6" s="106" t="e">
        <f t="shared" si="12"/>
        <v>#REF!</v>
      </c>
      <c r="BL6" s="108"/>
      <c r="BM6" s="162" t="e">
        <f>#REF!*1000</f>
        <v>#REF!</v>
      </c>
      <c r="BN6" s="109"/>
      <c r="BO6" s="109"/>
      <c r="BP6" s="106">
        <f t="shared" si="33"/>
        <v>0</v>
      </c>
      <c r="BQ6" s="108"/>
      <c r="BR6" s="162" t="e">
        <f>#REF!*1000</f>
        <v>#REF!</v>
      </c>
      <c r="BS6" s="109"/>
      <c r="BT6" s="109"/>
      <c r="BU6" s="106">
        <f t="shared" si="34"/>
        <v>0</v>
      </c>
    </row>
    <row r="7" spans="1:75" ht="22.5">
      <c r="A7" s="110" t="s">
        <v>36</v>
      </c>
      <c r="B7" s="122">
        <v>12452</v>
      </c>
      <c r="C7" s="122">
        <v>12404</v>
      </c>
      <c r="D7" s="104" t="e">
        <f>#REF!</f>
        <v>#REF!</v>
      </c>
      <c r="E7" s="104" t="e">
        <f>#REF!</f>
        <v>#REF!</v>
      </c>
      <c r="F7" s="105" t="e">
        <f t="shared" si="1"/>
        <v>#REF!</v>
      </c>
      <c r="G7" s="105" t="e">
        <f t="shared" si="1"/>
        <v>#REF!</v>
      </c>
      <c r="H7" s="106" t="e">
        <f t="shared" si="2"/>
        <v>#REF!</v>
      </c>
      <c r="I7" s="104" t="e">
        <f>#REF!</f>
        <v>#REF!</v>
      </c>
      <c r="J7" s="104" t="e">
        <f>#REF!</f>
        <v>#REF!</v>
      </c>
      <c r="K7" s="105" t="e">
        <f t="shared" si="13"/>
        <v>#REF!</v>
      </c>
      <c r="L7" s="157" t="e">
        <f t="shared" si="14"/>
        <v>#REF!</v>
      </c>
      <c r="M7" s="106" t="e">
        <f t="shared" si="15"/>
        <v>#REF!</v>
      </c>
      <c r="N7" s="104" t="e">
        <f>#REF!</f>
        <v>#REF!</v>
      </c>
      <c r="O7" s="104" t="e">
        <f>#REF!</f>
        <v>#REF!</v>
      </c>
      <c r="P7" s="105" t="e">
        <f t="shared" si="3"/>
        <v>#REF!</v>
      </c>
      <c r="Q7" s="157" t="e">
        <f t="shared" si="4"/>
        <v>#REF!</v>
      </c>
      <c r="R7" s="106" t="e">
        <f t="shared" si="5"/>
        <v>#REF!</v>
      </c>
      <c r="S7" s="104" t="e">
        <f>#REF!</f>
        <v>#REF!</v>
      </c>
      <c r="T7" s="104" t="e">
        <f>#REF!</f>
        <v>#REF!</v>
      </c>
      <c r="U7" s="105" t="e">
        <f t="shared" si="6"/>
        <v>#REF!</v>
      </c>
      <c r="V7" s="157" t="e">
        <f t="shared" si="7"/>
        <v>#REF!</v>
      </c>
      <c r="W7" s="106" t="e">
        <f t="shared" si="16"/>
        <v>#REF!</v>
      </c>
      <c r="X7" s="104" t="e">
        <f>#REF!</f>
        <v>#REF!</v>
      </c>
      <c r="Y7" s="104" t="e">
        <f>#REF!</f>
        <v>#REF!</v>
      </c>
      <c r="Z7" s="105" t="e">
        <f t="shared" si="17"/>
        <v>#REF!</v>
      </c>
      <c r="AA7" s="157" t="e">
        <f t="shared" si="18"/>
        <v>#REF!</v>
      </c>
      <c r="AB7" s="106" t="e">
        <f t="shared" si="19"/>
        <v>#REF!</v>
      </c>
      <c r="AC7" s="104" t="e">
        <f>#REF!</f>
        <v>#REF!</v>
      </c>
      <c r="AD7" s="104" t="e">
        <f>#REF!</f>
        <v>#REF!</v>
      </c>
      <c r="AE7" s="105" t="e">
        <f t="shared" si="20"/>
        <v>#REF!</v>
      </c>
      <c r="AF7" s="157" t="e">
        <f t="shared" si="20"/>
        <v>#REF!</v>
      </c>
      <c r="AG7" s="106" t="e">
        <f t="shared" si="21"/>
        <v>#REF!</v>
      </c>
      <c r="AH7" s="104" t="e">
        <f>#REF!</f>
        <v>#REF!</v>
      </c>
      <c r="AI7" s="104" t="e">
        <f>#REF!</f>
        <v>#REF!</v>
      </c>
      <c r="AJ7" s="107" t="e">
        <f t="shared" si="22"/>
        <v>#REF!</v>
      </c>
      <c r="AK7" s="160" t="e">
        <f t="shared" si="22"/>
        <v>#REF!</v>
      </c>
      <c r="AL7" s="106" t="e">
        <f t="shared" si="23"/>
        <v>#REF!</v>
      </c>
      <c r="AM7" s="104" t="e">
        <f>#REF!</f>
        <v>#REF!</v>
      </c>
      <c r="AN7" s="104" t="e">
        <f>#REF!</f>
        <v>#REF!</v>
      </c>
      <c r="AO7" s="107" t="e">
        <f t="shared" si="24"/>
        <v>#REF!</v>
      </c>
      <c r="AP7" s="107" t="e">
        <f t="shared" si="25"/>
        <v>#REF!</v>
      </c>
      <c r="AQ7" s="106" t="e">
        <f t="shared" si="26"/>
        <v>#REF!</v>
      </c>
      <c r="AR7" s="104" t="e">
        <f>#REF!</f>
        <v>#REF!</v>
      </c>
      <c r="AS7" s="104" t="e">
        <f>#REF!</f>
        <v>#REF!</v>
      </c>
      <c r="AT7" s="107" t="e">
        <f t="shared" si="27"/>
        <v>#REF!</v>
      </c>
      <c r="AU7" s="107" t="e">
        <f t="shared" si="28"/>
        <v>#REF!</v>
      </c>
      <c r="AV7" s="106" t="e">
        <f t="shared" si="29"/>
        <v>#REF!</v>
      </c>
      <c r="AW7" s="104" t="e">
        <f>#REF!</f>
        <v>#REF!</v>
      </c>
      <c r="AX7" s="104" t="e">
        <f>#REF!</f>
        <v>#REF!</v>
      </c>
      <c r="AY7" s="107" t="e">
        <f t="shared" si="30"/>
        <v>#REF!</v>
      </c>
      <c r="AZ7" s="107" t="e">
        <f t="shared" si="31"/>
        <v>#REF!</v>
      </c>
      <c r="BA7" s="106" t="e">
        <f t="shared" si="32"/>
        <v>#REF!</v>
      </c>
      <c r="BB7" s="151">
        <v>201.887</v>
      </c>
      <c r="BC7" s="154">
        <v>145.86199999999999</v>
      </c>
      <c r="BD7" s="150">
        <f t="shared" si="8"/>
        <v>16.213218760038547</v>
      </c>
      <c r="BE7" s="150">
        <f t="shared" si="9"/>
        <v>11.713941535496305</v>
      </c>
      <c r="BF7" s="106">
        <f t="shared" si="0"/>
        <v>72.249327594149207</v>
      </c>
      <c r="BG7" s="104" t="e">
        <f>#REF!</f>
        <v>#REF!</v>
      </c>
      <c r="BH7" s="104" t="e">
        <f>#REF!</f>
        <v>#REF!</v>
      </c>
      <c r="BI7" s="105" t="e">
        <f t="shared" si="10"/>
        <v>#REF!</v>
      </c>
      <c r="BJ7" s="105" t="e">
        <f t="shared" si="11"/>
        <v>#REF!</v>
      </c>
      <c r="BK7" s="106" t="e">
        <f t="shared" si="12"/>
        <v>#REF!</v>
      </c>
      <c r="BL7" s="108"/>
      <c r="BM7" s="162" t="e">
        <f>#REF!*1000</f>
        <v>#REF!</v>
      </c>
      <c r="BN7" s="109"/>
      <c r="BO7" s="109"/>
      <c r="BP7" s="106">
        <f t="shared" si="33"/>
        <v>0</v>
      </c>
      <c r="BQ7" s="108"/>
      <c r="BR7" s="162" t="e">
        <f>#REF!*1000</f>
        <v>#REF!</v>
      </c>
      <c r="BS7" s="109"/>
      <c r="BT7" s="109"/>
      <c r="BU7" s="106">
        <f t="shared" si="34"/>
        <v>0</v>
      </c>
    </row>
    <row r="8" spans="1:75" ht="22.5">
      <c r="A8" s="103" t="s">
        <v>37</v>
      </c>
      <c r="B8" s="122">
        <v>11667</v>
      </c>
      <c r="C8" s="122">
        <v>11761</v>
      </c>
      <c r="D8" s="104" t="e">
        <f>#REF!</f>
        <v>#REF!</v>
      </c>
      <c r="E8" s="104" t="e">
        <f>#REF!</f>
        <v>#REF!</v>
      </c>
      <c r="F8" s="105" t="e">
        <f t="shared" si="1"/>
        <v>#REF!</v>
      </c>
      <c r="G8" s="105" t="e">
        <f t="shared" si="1"/>
        <v>#REF!</v>
      </c>
      <c r="H8" s="106" t="e">
        <f t="shared" si="2"/>
        <v>#REF!</v>
      </c>
      <c r="I8" s="104" t="e">
        <f>#REF!</f>
        <v>#REF!</v>
      </c>
      <c r="J8" s="104" t="e">
        <f>#REF!</f>
        <v>#REF!</v>
      </c>
      <c r="K8" s="105" t="e">
        <f t="shared" si="13"/>
        <v>#REF!</v>
      </c>
      <c r="L8" s="157" t="e">
        <f t="shared" si="14"/>
        <v>#REF!</v>
      </c>
      <c r="M8" s="106" t="e">
        <f t="shared" si="15"/>
        <v>#REF!</v>
      </c>
      <c r="N8" s="104" t="e">
        <f>#REF!</f>
        <v>#REF!</v>
      </c>
      <c r="O8" s="104" t="e">
        <f>#REF!</f>
        <v>#REF!</v>
      </c>
      <c r="P8" s="105" t="e">
        <f t="shared" si="3"/>
        <v>#REF!</v>
      </c>
      <c r="Q8" s="157" t="e">
        <f t="shared" si="4"/>
        <v>#REF!</v>
      </c>
      <c r="R8" s="106" t="e">
        <f t="shared" si="5"/>
        <v>#REF!</v>
      </c>
      <c r="S8" s="104" t="e">
        <f>#REF!</f>
        <v>#REF!</v>
      </c>
      <c r="T8" s="104" t="e">
        <f>#REF!</f>
        <v>#REF!</v>
      </c>
      <c r="U8" s="105" t="e">
        <f t="shared" si="6"/>
        <v>#REF!</v>
      </c>
      <c r="V8" s="157" t="e">
        <f t="shared" si="7"/>
        <v>#REF!</v>
      </c>
      <c r="W8" s="106" t="e">
        <f t="shared" si="16"/>
        <v>#REF!</v>
      </c>
      <c r="X8" s="104" t="e">
        <f>#REF!</f>
        <v>#REF!</v>
      </c>
      <c r="Y8" s="104" t="e">
        <f>#REF!</f>
        <v>#REF!</v>
      </c>
      <c r="Z8" s="105" t="e">
        <f t="shared" si="17"/>
        <v>#REF!</v>
      </c>
      <c r="AA8" s="157" t="e">
        <f t="shared" si="18"/>
        <v>#REF!</v>
      </c>
      <c r="AB8" s="106" t="e">
        <f t="shared" si="19"/>
        <v>#REF!</v>
      </c>
      <c r="AC8" s="104" t="e">
        <f>#REF!</f>
        <v>#REF!</v>
      </c>
      <c r="AD8" s="104" t="e">
        <f>#REF!</f>
        <v>#REF!</v>
      </c>
      <c r="AE8" s="105" t="e">
        <f t="shared" si="20"/>
        <v>#REF!</v>
      </c>
      <c r="AF8" s="157" t="e">
        <f t="shared" si="20"/>
        <v>#REF!</v>
      </c>
      <c r="AG8" s="106" t="e">
        <f t="shared" si="21"/>
        <v>#REF!</v>
      </c>
      <c r="AH8" s="104" t="e">
        <f>#REF!</f>
        <v>#REF!</v>
      </c>
      <c r="AI8" s="104" t="e">
        <f>#REF!</f>
        <v>#REF!</v>
      </c>
      <c r="AJ8" s="107" t="e">
        <f t="shared" si="22"/>
        <v>#REF!</v>
      </c>
      <c r="AK8" s="160" t="e">
        <f t="shared" si="22"/>
        <v>#REF!</v>
      </c>
      <c r="AL8" s="106" t="e">
        <f t="shared" si="23"/>
        <v>#REF!</v>
      </c>
      <c r="AM8" s="104" t="e">
        <f>#REF!</f>
        <v>#REF!</v>
      </c>
      <c r="AN8" s="104" t="e">
        <f>#REF!</f>
        <v>#REF!</v>
      </c>
      <c r="AO8" s="107" t="e">
        <f t="shared" si="24"/>
        <v>#REF!</v>
      </c>
      <c r="AP8" s="107" t="e">
        <f t="shared" si="25"/>
        <v>#REF!</v>
      </c>
      <c r="AQ8" s="106" t="e">
        <f t="shared" si="26"/>
        <v>#REF!</v>
      </c>
      <c r="AR8" s="104" t="e">
        <f>#REF!</f>
        <v>#REF!</v>
      </c>
      <c r="AS8" s="104" t="e">
        <f>#REF!</f>
        <v>#REF!</v>
      </c>
      <c r="AT8" s="107" t="e">
        <f t="shared" si="27"/>
        <v>#REF!</v>
      </c>
      <c r="AU8" s="107" t="e">
        <f t="shared" si="28"/>
        <v>#REF!</v>
      </c>
      <c r="AV8" s="106" t="e">
        <f t="shared" si="29"/>
        <v>#REF!</v>
      </c>
      <c r="AW8" s="104" t="e">
        <f>#REF!</f>
        <v>#REF!</v>
      </c>
      <c r="AX8" s="104" t="e">
        <f>#REF!</f>
        <v>#REF!</v>
      </c>
      <c r="AY8" s="107" t="e">
        <f t="shared" si="30"/>
        <v>#REF!</v>
      </c>
      <c r="AZ8" s="107" t="e">
        <f t="shared" si="31"/>
        <v>#REF!</v>
      </c>
      <c r="BA8" s="106" t="e">
        <f t="shared" si="32"/>
        <v>#REF!</v>
      </c>
      <c r="BB8" s="151">
        <v>21.106999999999999</v>
      </c>
      <c r="BC8" s="154">
        <v>60.747</v>
      </c>
      <c r="BD8" s="150">
        <f t="shared" si="8"/>
        <v>1.8091197394360159</v>
      </c>
      <c r="BE8" s="150">
        <f t="shared" si="9"/>
        <v>5.2067369503728465</v>
      </c>
      <c r="BF8" s="106">
        <f t="shared" si="0"/>
        <v>287.80499360401768</v>
      </c>
      <c r="BG8" s="104" t="e">
        <f>#REF!</f>
        <v>#REF!</v>
      </c>
      <c r="BH8" s="104" t="e">
        <f>#REF!</f>
        <v>#REF!</v>
      </c>
      <c r="BI8" s="105" t="e">
        <f t="shared" si="10"/>
        <v>#REF!</v>
      </c>
      <c r="BJ8" s="105" t="e">
        <f t="shared" si="11"/>
        <v>#REF!</v>
      </c>
      <c r="BK8" s="106" t="e">
        <f t="shared" si="12"/>
        <v>#REF!</v>
      </c>
      <c r="BL8" s="108"/>
      <c r="BM8" s="162" t="e">
        <f>#REF!*100</f>
        <v>#REF!</v>
      </c>
      <c r="BN8" s="109"/>
      <c r="BO8" s="109"/>
      <c r="BP8" s="106">
        <f t="shared" si="33"/>
        <v>0</v>
      </c>
      <c r="BQ8" s="108"/>
      <c r="BR8" s="162" t="e">
        <f>#REF!*1000</f>
        <v>#REF!</v>
      </c>
      <c r="BS8" s="109"/>
      <c r="BT8" s="109"/>
      <c r="BU8" s="106">
        <f t="shared" si="34"/>
        <v>0</v>
      </c>
    </row>
    <row r="9" spans="1:75" ht="22.5">
      <c r="A9" s="110" t="s">
        <v>38</v>
      </c>
      <c r="B9" s="122">
        <v>14554</v>
      </c>
      <c r="C9" s="122">
        <v>14589</v>
      </c>
      <c r="D9" s="104" t="e">
        <f>#REF!</f>
        <v>#REF!</v>
      </c>
      <c r="E9" s="104" t="e">
        <f>#REF!</f>
        <v>#REF!</v>
      </c>
      <c r="F9" s="105" t="e">
        <f t="shared" si="1"/>
        <v>#REF!</v>
      </c>
      <c r="G9" s="105" t="e">
        <f t="shared" si="1"/>
        <v>#REF!</v>
      </c>
      <c r="H9" s="106" t="e">
        <f t="shared" si="2"/>
        <v>#REF!</v>
      </c>
      <c r="I9" s="104" t="e">
        <f>#REF!</f>
        <v>#REF!</v>
      </c>
      <c r="J9" s="104" t="e">
        <f>#REF!</f>
        <v>#REF!</v>
      </c>
      <c r="K9" s="105" t="e">
        <f t="shared" si="13"/>
        <v>#REF!</v>
      </c>
      <c r="L9" s="157" t="e">
        <f t="shared" si="14"/>
        <v>#REF!</v>
      </c>
      <c r="M9" s="106" t="e">
        <f t="shared" si="15"/>
        <v>#REF!</v>
      </c>
      <c r="N9" s="104" t="e">
        <f>#REF!</f>
        <v>#REF!</v>
      </c>
      <c r="O9" s="104" t="e">
        <f>#REF!</f>
        <v>#REF!</v>
      </c>
      <c r="P9" s="105" t="e">
        <f t="shared" si="3"/>
        <v>#REF!</v>
      </c>
      <c r="Q9" s="157" t="e">
        <f t="shared" si="4"/>
        <v>#REF!</v>
      </c>
      <c r="R9" s="106" t="e">
        <f t="shared" si="5"/>
        <v>#REF!</v>
      </c>
      <c r="S9" s="104" t="e">
        <f>#REF!</f>
        <v>#REF!</v>
      </c>
      <c r="T9" s="104" t="e">
        <f>#REF!</f>
        <v>#REF!</v>
      </c>
      <c r="U9" s="105" t="e">
        <f t="shared" si="6"/>
        <v>#REF!</v>
      </c>
      <c r="V9" s="157" t="e">
        <f t="shared" si="7"/>
        <v>#REF!</v>
      </c>
      <c r="W9" s="106" t="e">
        <f t="shared" si="16"/>
        <v>#REF!</v>
      </c>
      <c r="X9" s="104" t="e">
        <f>#REF!</f>
        <v>#REF!</v>
      </c>
      <c r="Y9" s="104" t="e">
        <f>#REF!</f>
        <v>#REF!</v>
      </c>
      <c r="Z9" s="105" t="e">
        <f t="shared" si="17"/>
        <v>#REF!</v>
      </c>
      <c r="AA9" s="157" t="e">
        <f t="shared" si="18"/>
        <v>#REF!</v>
      </c>
      <c r="AB9" s="106" t="e">
        <f t="shared" si="19"/>
        <v>#REF!</v>
      </c>
      <c r="AC9" s="104" t="e">
        <f>#REF!</f>
        <v>#REF!</v>
      </c>
      <c r="AD9" s="104" t="e">
        <f>#REF!</f>
        <v>#REF!</v>
      </c>
      <c r="AE9" s="105" t="e">
        <f t="shared" si="20"/>
        <v>#REF!</v>
      </c>
      <c r="AF9" s="157" t="e">
        <f t="shared" si="20"/>
        <v>#REF!</v>
      </c>
      <c r="AG9" s="106" t="e">
        <f t="shared" si="21"/>
        <v>#REF!</v>
      </c>
      <c r="AH9" s="104" t="e">
        <f>#REF!</f>
        <v>#REF!</v>
      </c>
      <c r="AI9" s="104" t="e">
        <f>#REF!</f>
        <v>#REF!</v>
      </c>
      <c r="AJ9" s="107" t="e">
        <f t="shared" si="22"/>
        <v>#REF!</v>
      </c>
      <c r="AK9" s="160" t="e">
        <f t="shared" si="22"/>
        <v>#REF!</v>
      </c>
      <c r="AL9" s="106" t="e">
        <f t="shared" si="23"/>
        <v>#REF!</v>
      </c>
      <c r="AM9" s="104" t="e">
        <f>#REF!</f>
        <v>#REF!</v>
      </c>
      <c r="AN9" s="104" t="e">
        <f>#REF!</f>
        <v>#REF!</v>
      </c>
      <c r="AO9" s="107" t="e">
        <f t="shared" si="24"/>
        <v>#REF!</v>
      </c>
      <c r="AP9" s="107" t="e">
        <f t="shared" si="25"/>
        <v>#REF!</v>
      </c>
      <c r="AQ9" s="106" t="e">
        <f t="shared" si="26"/>
        <v>#REF!</v>
      </c>
      <c r="AR9" s="104" t="e">
        <f>#REF!</f>
        <v>#REF!</v>
      </c>
      <c r="AS9" s="104" t="e">
        <f>#REF!</f>
        <v>#REF!</v>
      </c>
      <c r="AT9" s="107" t="e">
        <f t="shared" si="27"/>
        <v>#REF!</v>
      </c>
      <c r="AU9" s="107" t="e">
        <f t="shared" si="28"/>
        <v>#REF!</v>
      </c>
      <c r="AV9" s="106" t="e">
        <f t="shared" si="29"/>
        <v>#REF!</v>
      </c>
      <c r="AW9" s="104" t="e">
        <f>#REF!</f>
        <v>#REF!</v>
      </c>
      <c r="AX9" s="104" t="e">
        <f>#REF!</f>
        <v>#REF!</v>
      </c>
      <c r="AY9" s="107" t="e">
        <f t="shared" si="30"/>
        <v>#REF!</v>
      </c>
      <c r="AZ9" s="107" t="e">
        <f t="shared" si="31"/>
        <v>#REF!</v>
      </c>
      <c r="BA9" s="106" t="e">
        <f t="shared" si="32"/>
        <v>#REF!</v>
      </c>
      <c r="BB9" s="151">
        <v>26.536000000000001</v>
      </c>
      <c r="BC9" s="154">
        <v>38.733000000000004</v>
      </c>
      <c r="BD9" s="150">
        <f t="shared" si="8"/>
        <v>1.8232788236910815</v>
      </c>
      <c r="BE9" s="150">
        <f t="shared" si="9"/>
        <v>2.6613302184966336</v>
      </c>
      <c r="BF9" s="106">
        <f t="shared" si="0"/>
        <v>145.96397347000303</v>
      </c>
      <c r="BG9" s="104" t="e">
        <f>#REF!</f>
        <v>#REF!</v>
      </c>
      <c r="BH9" s="104" t="e">
        <f>#REF!</f>
        <v>#REF!</v>
      </c>
      <c r="BI9" s="105" t="e">
        <f t="shared" si="10"/>
        <v>#REF!</v>
      </c>
      <c r="BJ9" s="105" t="e">
        <f t="shared" si="11"/>
        <v>#REF!</v>
      </c>
      <c r="BK9" s="106" t="e">
        <f t="shared" si="12"/>
        <v>#REF!</v>
      </c>
      <c r="BL9" s="108"/>
      <c r="BM9" s="162" t="e">
        <f>#REF!*1000</f>
        <v>#REF!</v>
      </c>
      <c r="BN9" s="109"/>
      <c r="BO9" s="109"/>
      <c r="BP9" s="106">
        <f t="shared" si="33"/>
        <v>0</v>
      </c>
      <c r="BQ9" s="108"/>
      <c r="BR9" s="162" t="e">
        <f>#REF!*1000</f>
        <v>#REF!</v>
      </c>
      <c r="BS9" s="109"/>
      <c r="BT9" s="109"/>
      <c r="BU9" s="106">
        <f t="shared" si="34"/>
        <v>0</v>
      </c>
    </row>
    <row r="10" spans="1:75" ht="22.5">
      <c r="A10" s="110" t="s">
        <v>39</v>
      </c>
      <c r="B10" s="122">
        <v>16145</v>
      </c>
      <c r="C10" s="122">
        <v>16121</v>
      </c>
      <c r="D10" s="104" t="e">
        <f>#REF!</f>
        <v>#REF!</v>
      </c>
      <c r="E10" s="104" t="e">
        <f>#REF!</f>
        <v>#REF!</v>
      </c>
      <c r="F10" s="105" t="e">
        <f t="shared" si="1"/>
        <v>#REF!</v>
      </c>
      <c r="G10" s="105" t="e">
        <f t="shared" si="1"/>
        <v>#REF!</v>
      </c>
      <c r="H10" s="106" t="e">
        <f t="shared" si="2"/>
        <v>#REF!</v>
      </c>
      <c r="I10" s="104" t="e">
        <f>#REF!</f>
        <v>#REF!</v>
      </c>
      <c r="J10" s="104" t="e">
        <f>#REF!</f>
        <v>#REF!</v>
      </c>
      <c r="K10" s="105" t="e">
        <f t="shared" si="13"/>
        <v>#REF!</v>
      </c>
      <c r="L10" s="157" t="e">
        <f t="shared" si="14"/>
        <v>#REF!</v>
      </c>
      <c r="M10" s="106" t="e">
        <f t="shared" si="15"/>
        <v>#REF!</v>
      </c>
      <c r="N10" s="104" t="e">
        <f>#REF!</f>
        <v>#REF!</v>
      </c>
      <c r="O10" s="104" t="e">
        <f>#REF!</f>
        <v>#REF!</v>
      </c>
      <c r="P10" s="105" t="e">
        <f t="shared" si="3"/>
        <v>#REF!</v>
      </c>
      <c r="Q10" s="157" t="e">
        <f t="shared" si="4"/>
        <v>#REF!</v>
      </c>
      <c r="R10" s="106" t="e">
        <f t="shared" si="5"/>
        <v>#REF!</v>
      </c>
      <c r="S10" s="104" t="e">
        <f>#REF!</f>
        <v>#REF!</v>
      </c>
      <c r="T10" s="104" t="e">
        <f>#REF!</f>
        <v>#REF!</v>
      </c>
      <c r="U10" s="105" t="e">
        <f t="shared" si="6"/>
        <v>#REF!</v>
      </c>
      <c r="V10" s="157" t="e">
        <f t="shared" si="7"/>
        <v>#REF!</v>
      </c>
      <c r="W10" s="106" t="e">
        <f t="shared" si="16"/>
        <v>#REF!</v>
      </c>
      <c r="X10" s="104" t="e">
        <f>#REF!</f>
        <v>#REF!</v>
      </c>
      <c r="Y10" s="104" t="e">
        <f>#REF!</f>
        <v>#REF!</v>
      </c>
      <c r="Z10" s="105" t="e">
        <f t="shared" si="17"/>
        <v>#REF!</v>
      </c>
      <c r="AA10" s="157" t="e">
        <f t="shared" si="18"/>
        <v>#REF!</v>
      </c>
      <c r="AB10" s="106" t="e">
        <f t="shared" si="19"/>
        <v>#REF!</v>
      </c>
      <c r="AC10" s="104" t="e">
        <f>#REF!</f>
        <v>#REF!</v>
      </c>
      <c r="AD10" s="104" t="e">
        <f>#REF!</f>
        <v>#REF!</v>
      </c>
      <c r="AE10" s="105" t="e">
        <f t="shared" si="20"/>
        <v>#REF!</v>
      </c>
      <c r="AF10" s="157" t="e">
        <f t="shared" si="20"/>
        <v>#REF!</v>
      </c>
      <c r="AG10" s="106" t="e">
        <f t="shared" si="21"/>
        <v>#REF!</v>
      </c>
      <c r="AH10" s="104" t="e">
        <f>#REF!</f>
        <v>#REF!</v>
      </c>
      <c r="AI10" s="104" t="e">
        <f>#REF!</f>
        <v>#REF!</v>
      </c>
      <c r="AJ10" s="107" t="e">
        <f t="shared" si="22"/>
        <v>#REF!</v>
      </c>
      <c r="AK10" s="160" t="e">
        <f t="shared" si="22"/>
        <v>#REF!</v>
      </c>
      <c r="AL10" s="106" t="e">
        <f t="shared" si="23"/>
        <v>#REF!</v>
      </c>
      <c r="AM10" s="104" t="e">
        <f>#REF!</f>
        <v>#REF!</v>
      </c>
      <c r="AN10" s="104" t="e">
        <f>#REF!</f>
        <v>#REF!</v>
      </c>
      <c r="AO10" s="107" t="e">
        <f t="shared" si="24"/>
        <v>#REF!</v>
      </c>
      <c r="AP10" s="107" t="e">
        <f t="shared" si="25"/>
        <v>#REF!</v>
      </c>
      <c r="AQ10" s="106" t="e">
        <f t="shared" si="26"/>
        <v>#REF!</v>
      </c>
      <c r="AR10" s="104" t="e">
        <f>#REF!</f>
        <v>#REF!</v>
      </c>
      <c r="AS10" s="104" t="e">
        <f>#REF!</f>
        <v>#REF!</v>
      </c>
      <c r="AT10" s="107" t="e">
        <f t="shared" si="27"/>
        <v>#REF!</v>
      </c>
      <c r="AU10" s="107" t="e">
        <f t="shared" si="28"/>
        <v>#REF!</v>
      </c>
      <c r="AV10" s="106" t="e">
        <f t="shared" si="29"/>
        <v>#REF!</v>
      </c>
      <c r="AW10" s="104" t="e">
        <f>#REF!</f>
        <v>#REF!</v>
      </c>
      <c r="AX10" s="104" t="e">
        <f>#REF!</f>
        <v>#REF!</v>
      </c>
      <c r="AY10" s="107" t="e">
        <f t="shared" si="30"/>
        <v>#REF!</v>
      </c>
      <c r="AZ10" s="107" t="e">
        <f t="shared" si="31"/>
        <v>#REF!</v>
      </c>
      <c r="BA10" s="106" t="e">
        <f t="shared" si="32"/>
        <v>#REF!</v>
      </c>
      <c r="BB10" s="151">
        <v>92.080000000000013</v>
      </c>
      <c r="BC10" s="154">
        <v>3520.808</v>
      </c>
      <c r="BD10" s="150">
        <f t="shared" si="8"/>
        <v>5.7033137194177765</v>
      </c>
      <c r="BE10" s="150">
        <f t="shared" si="9"/>
        <v>218.0742025394859</v>
      </c>
      <c r="BF10" s="106">
        <f t="shared" si="0"/>
        <v>3823.640312771503</v>
      </c>
      <c r="BG10" s="104" t="e">
        <f>#REF!</f>
        <v>#REF!</v>
      </c>
      <c r="BH10" s="104" t="e">
        <f>#REF!</f>
        <v>#REF!</v>
      </c>
      <c r="BI10" s="105" t="e">
        <f t="shared" si="10"/>
        <v>#REF!</v>
      </c>
      <c r="BJ10" s="105" t="e">
        <f t="shared" si="11"/>
        <v>#REF!</v>
      </c>
      <c r="BK10" s="106" t="e">
        <f t="shared" si="12"/>
        <v>#REF!</v>
      </c>
      <c r="BL10" s="108"/>
      <c r="BM10" s="162" t="e">
        <f>#REF!*100</f>
        <v>#REF!</v>
      </c>
      <c r="BN10" s="109"/>
      <c r="BO10" s="109"/>
      <c r="BP10" s="106">
        <f t="shared" si="33"/>
        <v>0</v>
      </c>
      <c r="BQ10" s="108"/>
      <c r="BR10" s="162" t="e">
        <f>#REF!*1000</f>
        <v>#REF!</v>
      </c>
      <c r="BS10" s="109"/>
      <c r="BT10" s="109"/>
      <c r="BU10" s="106">
        <f t="shared" si="34"/>
        <v>0</v>
      </c>
    </row>
    <row r="11" spans="1:75" ht="22.5">
      <c r="A11" s="110" t="s">
        <v>40</v>
      </c>
      <c r="B11" s="122">
        <v>10505</v>
      </c>
      <c r="C11" s="122">
        <v>10757</v>
      </c>
      <c r="D11" s="104" t="e">
        <f>#REF!</f>
        <v>#REF!</v>
      </c>
      <c r="E11" s="104" t="e">
        <f>#REF!</f>
        <v>#REF!</v>
      </c>
      <c r="F11" s="105" t="e">
        <f t="shared" si="1"/>
        <v>#REF!</v>
      </c>
      <c r="G11" s="105" t="e">
        <f t="shared" si="1"/>
        <v>#REF!</v>
      </c>
      <c r="H11" s="106" t="e">
        <f t="shared" si="2"/>
        <v>#REF!</v>
      </c>
      <c r="I11" s="104" t="e">
        <f>#REF!</f>
        <v>#REF!</v>
      </c>
      <c r="J11" s="104" t="e">
        <f>#REF!</f>
        <v>#REF!</v>
      </c>
      <c r="K11" s="105" t="e">
        <f t="shared" si="13"/>
        <v>#REF!</v>
      </c>
      <c r="L11" s="157" t="e">
        <f t="shared" si="14"/>
        <v>#REF!</v>
      </c>
      <c r="M11" s="106" t="e">
        <f t="shared" si="15"/>
        <v>#REF!</v>
      </c>
      <c r="N11" s="104" t="e">
        <f>#REF!</f>
        <v>#REF!</v>
      </c>
      <c r="O11" s="104" t="e">
        <f>#REF!</f>
        <v>#REF!</v>
      </c>
      <c r="P11" s="105" t="e">
        <f t="shared" si="3"/>
        <v>#REF!</v>
      </c>
      <c r="Q11" s="157" t="e">
        <f t="shared" si="4"/>
        <v>#REF!</v>
      </c>
      <c r="R11" s="106" t="e">
        <f t="shared" si="5"/>
        <v>#REF!</v>
      </c>
      <c r="S11" s="104" t="e">
        <f>#REF!</f>
        <v>#REF!</v>
      </c>
      <c r="T11" s="104" t="e">
        <f>#REF!</f>
        <v>#REF!</v>
      </c>
      <c r="U11" s="105" t="e">
        <f t="shared" si="6"/>
        <v>#REF!</v>
      </c>
      <c r="V11" s="157" t="e">
        <f t="shared" si="7"/>
        <v>#REF!</v>
      </c>
      <c r="W11" s="106" t="e">
        <f t="shared" si="16"/>
        <v>#REF!</v>
      </c>
      <c r="X11" s="104" t="e">
        <f>#REF!</f>
        <v>#REF!</v>
      </c>
      <c r="Y11" s="104" t="e">
        <f>#REF!</f>
        <v>#REF!</v>
      </c>
      <c r="Z11" s="105" t="e">
        <f t="shared" si="17"/>
        <v>#REF!</v>
      </c>
      <c r="AA11" s="157" t="e">
        <f t="shared" si="18"/>
        <v>#REF!</v>
      </c>
      <c r="AB11" s="106" t="e">
        <f t="shared" si="19"/>
        <v>#REF!</v>
      </c>
      <c r="AC11" s="104" t="e">
        <f>#REF!</f>
        <v>#REF!</v>
      </c>
      <c r="AD11" s="104" t="e">
        <f>#REF!</f>
        <v>#REF!</v>
      </c>
      <c r="AE11" s="105" t="e">
        <f t="shared" si="20"/>
        <v>#REF!</v>
      </c>
      <c r="AF11" s="157" t="e">
        <f t="shared" si="20"/>
        <v>#REF!</v>
      </c>
      <c r="AG11" s="106" t="e">
        <f t="shared" si="21"/>
        <v>#REF!</v>
      </c>
      <c r="AH11" s="104" t="e">
        <f>#REF!</f>
        <v>#REF!</v>
      </c>
      <c r="AI11" s="104" t="e">
        <f>#REF!</f>
        <v>#REF!</v>
      </c>
      <c r="AJ11" s="107" t="e">
        <f t="shared" si="22"/>
        <v>#REF!</v>
      </c>
      <c r="AK11" s="160" t="e">
        <f t="shared" si="22"/>
        <v>#REF!</v>
      </c>
      <c r="AL11" s="106" t="e">
        <f t="shared" si="23"/>
        <v>#REF!</v>
      </c>
      <c r="AM11" s="104" t="e">
        <f>#REF!</f>
        <v>#REF!</v>
      </c>
      <c r="AN11" s="104" t="e">
        <f>#REF!</f>
        <v>#REF!</v>
      </c>
      <c r="AO11" s="107" t="e">
        <f t="shared" si="24"/>
        <v>#REF!</v>
      </c>
      <c r="AP11" s="107" t="e">
        <f t="shared" si="25"/>
        <v>#REF!</v>
      </c>
      <c r="AQ11" s="106" t="e">
        <f t="shared" si="26"/>
        <v>#REF!</v>
      </c>
      <c r="AR11" s="104" t="e">
        <f>#REF!</f>
        <v>#REF!</v>
      </c>
      <c r="AS11" s="104" t="e">
        <f>#REF!</f>
        <v>#REF!</v>
      </c>
      <c r="AT11" s="107" t="e">
        <f t="shared" si="27"/>
        <v>#REF!</v>
      </c>
      <c r="AU11" s="107" t="e">
        <f t="shared" si="28"/>
        <v>#REF!</v>
      </c>
      <c r="AV11" s="106" t="e">
        <f t="shared" si="29"/>
        <v>#REF!</v>
      </c>
      <c r="AW11" s="104" t="e">
        <f>#REF!</f>
        <v>#REF!</v>
      </c>
      <c r="AX11" s="104" t="e">
        <f>#REF!</f>
        <v>#REF!</v>
      </c>
      <c r="AY11" s="107" t="e">
        <f t="shared" si="30"/>
        <v>#REF!</v>
      </c>
      <c r="AZ11" s="107" t="e">
        <f t="shared" si="31"/>
        <v>#REF!</v>
      </c>
      <c r="BA11" s="106" t="e">
        <f t="shared" si="32"/>
        <v>#REF!</v>
      </c>
      <c r="BB11" s="151">
        <v>54.355999999999995</v>
      </c>
      <c r="BC11" s="154">
        <v>901.65499999999997</v>
      </c>
      <c r="BD11" s="150">
        <f t="shared" si="8"/>
        <v>5.174297953355544</v>
      </c>
      <c r="BE11" s="150">
        <f t="shared" si="9"/>
        <v>85.831032841504054</v>
      </c>
      <c r="BF11" s="106">
        <f t="shared" si="0"/>
        <v>1658.7957171241449</v>
      </c>
      <c r="BG11" s="104" t="e">
        <f>#REF!</f>
        <v>#REF!</v>
      </c>
      <c r="BH11" s="104" t="e">
        <f>#REF!</f>
        <v>#REF!</v>
      </c>
      <c r="BI11" s="105" t="e">
        <f t="shared" si="10"/>
        <v>#REF!</v>
      </c>
      <c r="BJ11" s="105" t="e">
        <f t="shared" si="11"/>
        <v>#REF!</v>
      </c>
      <c r="BK11" s="106" t="e">
        <f t="shared" si="12"/>
        <v>#REF!</v>
      </c>
      <c r="BL11" s="108"/>
      <c r="BM11" s="162" t="e">
        <f>#REF!*1000</f>
        <v>#REF!</v>
      </c>
      <c r="BN11" s="109"/>
      <c r="BO11" s="109"/>
      <c r="BP11" s="106">
        <f t="shared" si="33"/>
        <v>0</v>
      </c>
      <c r="BQ11" s="108"/>
      <c r="BR11" s="162" t="e">
        <f>#REF!*1000</f>
        <v>#REF!</v>
      </c>
      <c r="BS11" s="109"/>
      <c r="BT11" s="109"/>
      <c r="BU11" s="106">
        <f t="shared" si="34"/>
        <v>0</v>
      </c>
    </row>
    <row r="12" spans="1:75" ht="22.5">
      <c r="A12" s="110" t="s">
        <v>41</v>
      </c>
      <c r="B12" s="122">
        <v>8192</v>
      </c>
      <c r="C12" s="122">
        <v>8064</v>
      </c>
      <c r="D12" s="104" t="e">
        <f>#REF!</f>
        <v>#REF!</v>
      </c>
      <c r="E12" s="104" t="e">
        <f>#REF!</f>
        <v>#REF!</v>
      </c>
      <c r="F12" s="105" t="e">
        <f t="shared" si="1"/>
        <v>#REF!</v>
      </c>
      <c r="G12" s="105" t="e">
        <f t="shared" si="1"/>
        <v>#REF!</v>
      </c>
      <c r="H12" s="106" t="e">
        <f t="shared" si="2"/>
        <v>#REF!</v>
      </c>
      <c r="I12" s="104" t="e">
        <f>#REF!</f>
        <v>#REF!</v>
      </c>
      <c r="J12" s="104" t="e">
        <f>#REF!</f>
        <v>#REF!</v>
      </c>
      <c r="K12" s="105" t="e">
        <f t="shared" si="13"/>
        <v>#REF!</v>
      </c>
      <c r="L12" s="157" t="e">
        <f t="shared" si="14"/>
        <v>#REF!</v>
      </c>
      <c r="M12" s="106" t="e">
        <f t="shared" si="15"/>
        <v>#REF!</v>
      </c>
      <c r="N12" s="104" t="e">
        <f>#REF!</f>
        <v>#REF!</v>
      </c>
      <c r="O12" s="104" t="e">
        <f>#REF!</f>
        <v>#REF!</v>
      </c>
      <c r="P12" s="105" t="e">
        <f t="shared" si="3"/>
        <v>#REF!</v>
      </c>
      <c r="Q12" s="157" t="e">
        <f t="shared" si="4"/>
        <v>#REF!</v>
      </c>
      <c r="R12" s="106" t="e">
        <f t="shared" si="5"/>
        <v>#REF!</v>
      </c>
      <c r="S12" s="104" t="e">
        <f>#REF!</f>
        <v>#REF!</v>
      </c>
      <c r="T12" s="104" t="e">
        <f>#REF!</f>
        <v>#REF!</v>
      </c>
      <c r="U12" s="105" t="e">
        <f t="shared" si="6"/>
        <v>#REF!</v>
      </c>
      <c r="V12" s="157" t="e">
        <f t="shared" si="7"/>
        <v>#REF!</v>
      </c>
      <c r="W12" s="106" t="e">
        <f t="shared" si="16"/>
        <v>#REF!</v>
      </c>
      <c r="X12" s="104" t="e">
        <f>#REF!</f>
        <v>#REF!</v>
      </c>
      <c r="Y12" s="104" t="e">
        <f>#REF!</f>
        <v>#REF!</v>
      </c>
      <c r="Z12" s="105" t="e">
        <f t="shared" si="17"/>
        <v>#REF!</v>
      </c>
      <c r="AA12" s="157" t="e">
        <f t="shared" si="18"/>
        <v>#REF!</v>
      </c>
      <c r="AB12" s="106" t="e">
        <f t="shared" si="19"/>
        <v>#REF!</v>
      </c>
      <c r="AC12" s="104" t="e">
        <f>#REF!</f>
        <v>#REF!</v>
      </c>
      <c r="AD12" s="104" t="e">
        <f>#REF!</f>
        <v>#REF!</v>
      </c>
      <c r="AE12" s="105" t="e">
        <f t="shared" si="20"/>
        <v>#REF!</v>
      </c>
      <c r="AF12" s="157" t="e">
        <f t="shared" si="20"/>
        <v>#REF!</v>
      </c>
      <c r="AG12" s="106" t="e">
        <f t="shared" si="21"/>
        <v>#REF!</v>
      </c>
      <c r="AH12" s="104" t="e">
        <f>#REF!</f>
        <v>#REF!</v>
      </c>
      <c r="AI12" s="104" t="e">
        <f>#REF!</f>
        <v>#REF!</v>
      </c>
      <c r="AJ12" s="107" t="e">
        <f t="shared" si="22"/>
        <v>#REF!</v>
      </c>
      <c r="AK12" s="160" t="e">
        <f t="shared" si="22"/>
        <v>#REF!</v>
      </c>
      <c r="AL12" s="106" t="e">
        <f t="shared" si="23"/>
        <v>#REF!</v>
      </c>
      <c r="AM12" s="104" t="e">
        <f>#REF!</f>
        <v>#REF!</v>
      </c>
      <c r="AN12" s="104" t="e">
        <f>#REF!</f>
        <v>#REF!</v>
      </c>
      <c r="AO12" s="107" t="e">
        <f t="shared" si="24"/>
        <v>#REF!</v>
      </c>
      <c r="AP12" s="107" t="e">
        <f t="shared" si="25"/>
        <v>#REF!</v>
      </c>
      <c r="AQ12" s="106" t="e">
        <f t="shared" si="26"/>
        <v>#REF!</v>
      </c>
      <c r="AR12" s="104" t="e">
        <f>#REF!</f>
        <v>#REF!</v>
      </c>
      <c r="AS12" s="104" t="e">
        <f>#REF!</f>
        <v>#REF!</v>
      </c>
      <c r="AT12" s="107" t="e">
        <f t="shared" si="27"/>
        <v>#REF!</v>
      </c>
      <c r="AU12" s="107" t="e">
        <f t="shared" si="28"/>
        <v>#REF!</v>
      </c>
      <c r="AV12" s="106" t="e">
        <f t="shared" si="29"/>
        <v>#REF!</v>
      </c>
      <c r="AW12" s="104" t="e">
        <f>#REF!</f>
        <v>#REF!</v>
      </c>
      <c r="AX12" s="104" t="e">
        <f>#REF!</f>
        <v>#REF!</v>
      </c>
      <c r="AY12" s="107" t="e">
        <f t="shared" si="30"/>
        <v>#REF!</v>
      </c>
      <c r="AZ12" s="107" t="e">
        <f t="shared" si="31"/>
        <v>#REF!</v>
      </c>
      <c r="BA12" s="106" t="e">
        <f t="shared" si="32"/>
        <v>#REF!</v>
      </c>
      <c r="BB12" s="151">
        <v>43.087999999999965</v>
      </c>
      <c r="BC12" s="154">
        <v>35.926000000000002</v>
      </c>
      <c r="BD12" s="150">
        <f t="shared" si="8"/>
        <v>5.2597656249999956</v>
      </c>
      <c r="BE12" s="150">
        <f t="shared" si="9"/>
        <v>4.385498046875</v>
      </c>
      <c r="BF12" s="106">
        <f t="shared" si="0"/>
        <v>83.378202747864904</v>
      </c>
      <c r="BG12" s="104" t="e">
        <f>#REF!</f>
        <v>#REF!</v>
      </c>
      <c r="BH12" s="104" t="e">
        <f>#REF!</f>
        <v>#REF!</v>
      </c>
      <c r="BI12" s="105" t="e">
        <f t="shared" si="10"/>
        <v>#REF!</v>
      </c>
      <c r="BJ12" s="105" t="e">
        <f t="shared" si="11"/>
        <v>#REF!</v>
      </c>
      <c r="BK12" s="106" t="e">
        <f t="shared" si="12"/>
        <v>#REF!</v>
      </c>
      <c r="BL12" s="108"/>
      <c r="BM12" s="162" t="e">
        <f>#REF!*1000</f>
        <v>#REF!</v>
      </c>
      <c r="BN12" s="109"/>
      <c r="BO12" s="109"/>
      <c r="BP12" s="106">
        <f t="shared" si="33"/>
        <v>0</v>
      </c>
      <c r="BQ12" s="108"/>
      <c r="BR12" s="162" t="e">
        <f>#REF!*1000</f>
        <v>#REF!</v>
      </c>
      <c r="BS12" s="109"/>
      <c r="BT12" s="109"/>
      <c r="BU12" s="106">
        <f t="shared" si="34"/>
        <v>0</v>
      </c>
    </row>
    <row r="13" spans="1:75" ht="22.5">
      <c r="A13" s="110" t="s">
        <v>42</v>
      </c>
      <c r="B13" s="122">
        <v>13722</v>
      </c>
      <c r="C13" s="122">
        <v>13693</v>
      </c>
      <c r="D13" s="104" t="e">
        <f>#REF!</f>
        <v>#REF!</v>
      </c>
      <c r="E13" s="104" t="e">
        <f>#REF!</f>
        <v>#REF!</v>
      </c>
      <c r="F13" s="105" t="e">
        <f t="shared" si="1"/>
        <v>#REF!</v>
      </c>
      <c r="G13" s="105" t="e">
        <f t="shared" si="1"/>
        <v>#REF!</v>
      </c>
      <c r="H13" s="106" t="e">
        <f t="shared" si="2"/>
        <v>#REF!</v>
      </c>
      <c r="I13" s="104" t="e">
        <f>#REF!</f>
        <v>#REF!</v>
      </c>
      <c r="J13" s="104" t="e">
        <f>#REF!</f>
        <v>#REF!</v>
      </c>
      <c r="K13" s="105" t="e">
        <f t="shared" si="13"/>
        <v>#REF!</v>
      </c>
      <c r="L13" s="157" t="e">
        <f t="shared" si="14"/>
        <v>#REF!</v>
      </c>
      <c r="M13" s="106" t="e">
        <f t="shared" si="15"/>
        <v>#REF!</v>
      </c>
      <c r="N13" s="104" t="e">
        <f>#REF!</f>
        <v>#REF!</v>
      </c>
      <c r="O13" s="104" t="e">
        <f>#REF!</f>
        <v>#REF!</v>
      </c>
      <c r="P13" s="105" t="e">
        <f t="shared" si="3"/>
        <v>#REF!</v>
      </c>
      <c r="Q13" s="157" t="e">
        <f t="shared" si="4"/>
        <v>#REF!</v>
      </c>
      <c r="R13" s="106" t="e">
        <f t="shared" si="5"/>
        <v>#REF!</v>
      </c>
      <c r="S13" s="104" t="e">
        <f>#REF!</f>
        <v>#REF!</v>
      </c>
      <c r="T13" s="104" t="e">
        <f>#REF!</f>
        <v>#REF!</v>
      </c>
      <c r="U13" s="105" t="e">
        <f t="shared" si="6"/>
        <v>#REF!</v>
      </c>
      <c r="V13" s="157" t="e">
        <f t="shared" si="7"/>
        <v>#REF!</v>
      </c>
      <c r="W13" s="106" t="e">
        <f t="shared" si="16"/>
        <v>#REF!</v>
      </c>
      <c r="X13" s="104" t="e">
        <f>#REF!</f>
        <v>#REF!</v>
      </c>
      <c r="Y13" s="104" t="e">
        <f>#REF!</f>
        <v>#REF!</v>
      </c>
      <c r="Z13" s="105" t="e">
        <f t="shared" si="17"/>
        <v>#REF!</v>
      </c>
      <c r="AA13" s="157" t="e">
        <f t="shared" si="18"/>
        <v>#REF!</v>
      </c>
      <c r="AB13" s="106" t="e">
        <f t="shared" si="19"/>
        <v>#REF!</v>
      </c>
      <c r="AC13" s="104" t="e">
        <f>#REF!</f>
        <v>#REF!</v>
      </c>
      <c r="AD13" s="104" t="e">
        <f>#REF!</f>
        <v>#REF!</v>
      </c>
      <c r="AE13" s="105" t="e">
        <f t="shared" si="20"/>
        <v>#REF!</v>
      </c>
      <c r="AF13" s="157" t="e">
        <f t="shared" si="20"/>
        <v>#REF!</v>
      </c>
      <c r="AG13" s="106" t="e">
        <f t="shared" si="21"/>
        <v>#REF!</v>
      </c>
      <c r="AH13" s="104" t="e">
        <f>#REF!</f>
        <v>#REF!</v>
      </c>
      <c r="AI13" s="104" t="e">
        <f>#REF!</f>
        <v>#REF!</v>
      </c>
      <c r="AJ13" s="107" t="e">
        <f t="shared" si="22"/>
        <v>#REF!</v>
      </c>
      <c r="AK13" s="160" t="e">
        <f t="shared" si="22"/>
        <v>#REF!</v>
      </c>
      <c r="AL13" s="106" t="e">
        <f t="shared" si="23"/>
        <v>#REF!</v>
      </c>
      <c r="AM13" s="104" t="e">
        <f>#REF!</f>
        <v>#REF!</v>
      </c>
      <c r="AN13" s="104" t="e">
        <f>#REF!</f>
        <v>#REF!</v>
      </c>
      <c r="AO13" s="107" t="e">
        <f t="shared" si="24"/>
        <v>#REF!</v>
      </c>
      <c r="AP13" s="107" t="e">
        <f t="shared" si="25"/>
        <v>#REF!</v>
      </c>
      <c r="AQ13" s="106" t="e">
        <f t="shared" si="26"/>
        <v>#REF!</v>
      </c>
      <c r="AR13" s="104" t="e">
        <f>#REF!</f>
        <v>#REF!</v>
      </c>
      <c r="AS13" s="104" t="e">
        <f>#REF!</f>
        <v>#REF!</v>
      </c>
      <c r="AT13" s="107" t="e">
        <f t="shared" si="27"/>
        <v>#REF!</v>
      </c>
      <c r="AU13" s="107" t="e">
        <f t="shared" si="28"/>
        <v>#REF!</v>
      </c>
      <c r="AV13" s="106" t="e">
        <f t="shared" si="29"/>
        <v>#REF!</v>
      </c>
      <c r="AW13" s="104" t="e">
        <f>#REF!</f>
        <v>#REF!</v>
      </c>
      <c r="AX13" s="104" t="e">
        <f>#REF!</f>
        <v>#REF!</v>
      </c>
      <c r="AY13" s="107" t="e">
        <f t="shared" si="30"/>
        <v>#REF!</v>
      </c>
      <c r="AZ13" s="107" t="e">
        <f t="shared" si="31"/>
        <v>#REF!</v>
      </c>
      <c r="BA13" s="106" t="e">
        <f t="shared" si="32"/>
        <v>#REF!</v>
      </c>
      <c r="BB13" s="151">
        <v>66.191000000000017</v>
      </c>
      <c r="BC13" s="154">
        <v>98.20799999999997</v>
      </c>
      <c r="BD13" s="150">
        <f t="shared" si="8"/>
        <v>4.823713744352137</v>
      </c>
      <c r="BE13" s="150">
        <f t="shared" si="9"/>
        <v>7.1569742020113667</v>
      </c>
      <c r="BF13" s="106">
        <f t="shared" si="0"/>
        <v>148.37062440513051</v>
      </c>
      <c r="BG13" s="104" t="e">
        <f>#REF!</f>
        <v>#REF!</v>
      </c>
      <c r="BH13" s="104" t="e">
        <f>#REF!</f>
        <v>#REF!</v>
      </c>
      <c r="BI13" s="105" t="e">
        <f t="shared" si="10"/>
        <v>#REF!</v>
      </c>
      <c r="BJ13" s="105" t="e">
        <f t="shared" si="11"/>
        <v>#REF!</v>
      </c>
      <c r="BK13" s="106" t="e">
        <f t="shared" si="12"/>
        <v>#REF!</v>
      </c>
      <c r="BL13" s="108"/>
      <c r="BM13" s="162" t="e">
        <f>#REF!*1000</f>
        <v>#REF!</v>
      </c>
      <c r="BN13" s="109"/>
      <c r="BO13" s="109"/>
      <c r="BP13" s="106">
        <f t="shared" si="33"/>
        <v>0</v>
      </c>
      <c r="BQ13" s="108"/>
      <c r="BR13" s="162" t="e">
        <f>#REF!*1000</f>
        <v>#REF!</v>
      </c>
      <c r="BS13" s="109"/>
      <c r="BT13" s="109"/>
      <c r="BU13" s="106">
        <f t="shared" si="34"/>
        <v>0</v>
      </c>
    </row>
    <row r="14" spans="1:75" s="129" customFormat="1" ht="15.6" customHeight="1" thickBot="1">
      <c r="A14" s="111" t="s">
        <v>43</v>
      </c>
      <c r="B14" s="123">
        <v>218866</v>
      </c>
      <c r="C14" s="123">
        <v>220181</v>
      </c>
      <c r="D14" s="112" t="e">
        <f>SUM(D3:D13)</f>
        <v>#REF!</v>
      </c>
      <c r="E14" s="112" t="e">
        <f>SUM(E3:E13)</f>
        <v>#REF!</v>
      </c>
      <c r="F14" s="112" t="e">
        <f t="shared" si="1"/>
        <v>#REF!</v>
      </c>
      <c r="G14" s="112" t="e">
        <f t="shared" si="1"/>
        <v>#REF!</v>
      </c>
      <c r="H14" s="113" t="e">
        <f t="shared" si="2"/>
        <v>#REF!</v>
      </c>
      <c r="I14" s="112" t="e">
        <f>SUM(I3:I13)</f>
        <v>#REF!</v>
      </c>
      <c r="J14" s="112" t="e">
        <f>SUM(J3:J13)</f>
        <v>#REF!</v>
      </c>
      <c r="K14" s="124" t="e">
        <f t="shared" si="13"/>
        <v>#REF!</v>
      </c>
      <c r="L14" s="158" t="e">
        <f t="shared" si="14"/>
        <v>#REF!</v>
      </c>
      <c r="M14" s="113" t="e">
        <f t="shared" si="15"/>
        <v>#REF!</v>
      </c>
      <c r="N14" s="112" t="e">
        <f>SUM(N3:N13)</f>
        <v>#REF!</v>
      </c>
      <c r="O14" s="112" t="e">
        <f>SUM(O3:O13)</f>
        <v>#REF!</v>
      </c>
      <c r="P14" s="124" t="e">
        <f t="shared" si="3"/>
        <v>#REF!</v>
      </c>
      <c r="Q14" s="158" t="e">
        <f t="shared" si="4"/>
        <v>#REF!</v>
      </c>
      <c r="R14" s="113" t="e">
        <f t="shared" si="5"/>
        <v>#REF!</v>
      </c>
      <c r="S14" s="112" t="e">
        <f>SUM(S3:S13)</f>
        <v>#REF!</v>
      </c>
      <c r="T14" s="112" t="e">
        <f>SUM(T3:T13)</f>
        <v>#REF!</v>
      </c>
      <c r="U14" s="124" t="e">
        <f t="shared" si="6"/>
        <v>#REF!</v>
      </c>
      <c r="V14" s="158" t="e">
        <f t="shared" si="7"/>
        <v>#REF!</v>
      </c>
      <c r="W14" s="113" t="e">
        <f t="shared" si="16"/>
        <v>#REF!</v>
      </c>
      <c r="X14" s="112" t="e">
        <f>SUM(X3:X13)</f>
        <v>#REF!</v>
      </c>
      <c r="Y14" s="112" t="e">
        <f>SUM(Y3:Y13)</f>
        <v>#REF!</v>
      </c>
      <c r="Z14" s="124" t="e">
        <f t="shared" si="17"/>
        <v>#REF!</v>
      </c>
      <c r="AA14" s="158" t="e">
        <f t="shared" si="18"/>
        <v>#REF!</v>
      </c>
      <c r="AB14" s="113" t="e">
        <f t="shared" si="19"/>
        <v>#REF!</v>
      </c>
      <c r="AC14" s="112" t="e">
        <f>SUM(AC3:AC13)</f>
        <v>#REF!</v>
      </c>
      <c r="AD14" s="112" t="e">
        <f>SUM(AD3:AD13)</f>
        <v>#REF!</v>
      </c>
      <c r="AE14" s="124" t="e">
        <f t="shared" si="20"/>
        <v>#REF!</v>
      </c>
      <c r="AF14" s="158" t="e">
        <f t="shared" si="20"/>
        <v>#REF!</v>
      </c>
      <c r="AG14" s="113" t="e">
        <f t="shared" si="21"/>
        <v>#REF!</v>
      </c>
      <c r="AH14" s="114">
        <v>304174</v>
      </c>
      <c r="AI14" s="114">
        <v>297042</v>
      </c>
      <c r="AJ14" s="127">
        <f t="shared" si="22"/>
        <v>1.3897727376568312</v>
      </c>
      <c r="AK14" s="161">
        <f t="shared" si="22"/>
        <v>1.3490809833727706</v>
      </c>
      <c r="AL14" s="113">
        <f t="shared" si="23"/>
        <v>97.655289406721153</v>
      </c>
      <c r="AM14" s="114">
        <v>799198</v>
      </c>
      <c r="AN14" s="114">
        <v>778685</v>
      </c>
      <c r="AO14" s="127">
        <f t="shared" si="24"/>
        <v>3.6515402118191038</v>
      </c>
      <c r="AP14" s="127">
        <f t="shared" si="25"/>
        <v>3.5365676420762919</v>
      </c>
      <c r="AQ14" s="113">
        <f t="shared" si="26"/>
        <v>97.433301885139855</v>
      </c>
      <c r="AR14" s="114">
        <v>138220</v>
      </c>
      <c r="AS14" s="114">
        <v>136228</v>
      </c>
      <c r="AT14" s="127">
        <f t="shared" si="27"/>
        <v>0.63152796688384671</v>
      </c>
      <c r="AU14" s="127">
        <f t="shared" si="28"/>
        <v>0.61870915292418516</v>
      </c>
      <c r="AV14" s="113">
        <f t="shared" si="29"/>
        <v>98.558819273621765</v>
      </c>
      <c r="AW14" s="114" t="e">
        <f>SUM(AW4:AW13)</f>
        <v>#REF!</v>
      </c>
      <c r="AX14" s="149" t="e">
        <f>SUM(AX3:AX13)</f>
        <v>#REF!</v>
      </c>
      <c r="AY14" s="127">
        <v>235.34</v>
      </c>
      <c r="AZ14" s="127">
        <v>248.42</v>
      </c>
      <c r="BA14" s="113" t="e">
        <f t="shared" si="32"/>
        <v>#REF!</v>
      </c>
      <c r="BB14" s="152">
        <v>5225.1040000000012</v>
      </c>
      <c r="BC14" s="152">
        <v>10718.194</v>
      </c>
      <c r="BD14" s="153">
        <v>4.5</v>
      </c>
      <c r="BE14" s="124">
        <v>9.1999999999999993</v>
      </c>
      <c r="BF14" s="113">
        <v>143.19999999999999</v>
      </c>
      <c r="BG14" s="155" t="e">
        <f>BG3+BG4+BG5+BG6+BG7+BG8+BG9+BG10+BG11+BG13+BG12</f>
        <v>#REF!</v>
      </c>
      <c r="BH14" s="156" t="e">
        <f>SUM(BH3:BH13)</f>
        <v>#REF!</v>
      </c>
      <c r="BI14" s="124" t="e">
        <f t="shared" si="10"/>
        <v>#REF!</v>
      </c>
      <c r="BJ14" s="124" t="e">
        <f t="shared" si="11"/>
        <v>#REF!</v>
      </c>
      <c r="BK14" s="113" t="e">
        <f t="shared" si="12"/>
        <v>#REF!</v>
      </c>
      <c r="BL14" s="115"/>
      <c r="BM14" s="163" t="e">
        <f>SUM(BM3:BM13)</f>
        <v>#REF!</v>
      </c>
      <c r="BN14" s="128"/>
      <c r="BO14" s="128"/>
      <c r="BP14" s="113">
        <f t="shared" si="33"/>
        <v>0</v>
      </c>
      <c r="BQ14" s="115"/>
      <c r="BR14" s="115" t="e">
        <f>SUM(BR3:BR13)</f>
        <v>#REF!</v>
      </c>
      <c r="BS14" s="128"/>
      <c r="BT14" s="128"/>
      <c r="BU14" s="113">
        <f t="shared" si="34"/>
        <v>0</v>
      </c>
    </row>
    <row r="15" spans="1:75">
      <c r="A15" s="116"/>
      <c r="B15" s="117"/>
      <c r="C15" s="118"/>
      <c r="D15" s="118"/>
      <c r="E15" s="118"/>
      <c r="F15" s="118"/>
      <c r="G15" s="119"/>
      <c r="H15" s="118"/>
      <c r="I15" s="118"/>
      <c r="J15" s="118"/>
      <c r="K15" s="118"/>
      <c r="L15" s="119"/>
      <c r="M15" s="118"/>
      <c r="N15" s="118"/>
      <c r="O15" s="118"/>
      <c r="P15" s="118"/>
      <c r="Q15" s="119"/>
      <c r="R15" s="118"/>
      <c r="S15" s="118"/>
      <c r="T15" s="118"/>
      <c r="U15" s="118"/>
      <c r="V15" s="119"/>
      <c r="W15" s="118"/>
      <c r="X15" s="118"/>
      <c r="Y15" s="118"/>
      <c r="Z15" s="118"/>
      <c r="AA15" s="119"/>
      <c r="AB15" s="118"/>
      <c r="AC15" s="118"/>
      <c r="AD15" s="118"/>
      <c r="AE15" s="118"/>
      <c r="AF15" s="119"/>
      <c r="AG15" s="118"/>
      <c r="AH15" s="118"/>
      <c r="AI15" s="118"/>
      <c r="AJ15" s="118"/>
      <c r="AK15" s="119"/>
      <c r="AL15" s="118"/>
      <c r="AM15" s="118"/>
      <c r="AN15" s="118"/>
      <c r="AO15" s="118"/>
      <c r="AP15" s="119"/>
      <c r="AQ15" s="118"/>
      <c r="AR15" s="118"/>
      <c r="AS15" s="118"/>
      <c r="AT15" s="118"/>
      <c r="AU15" s="119"/>
      <c r="AV15" s="118"/>
      <c r="AW15" s="118"/>
      <c r="AX15" s="118"/>
      <c r="AY15" s="118"/>
      <c r="AZ15" s="119"/>
    </row>
  </sheetData>
  <protectedRanges>
    <protectedRange password="CE28" sqref="BM4:BM13 BN4:BO14 BR4:BR13 BS4:BT14 D3:E13 F3:G14 K3:L14 U3:V14 AE3:AF14 AJ3:AK14 AO3:AP14 AT3:AU14 AY3:AZ14 BE14 BD3:BE13 BL3:BO3 BQ3:BT3 Z3:AA14 I3:J13 N3:O13 P3:Q14 S3:T13 X3:Y13 AC3:AD13 AH3:AI13 AM3:AN13 AR3:AS13 AW3:AX13 BG3:BH13 BI3:BJ14" name="Диапазон1_1_2"/>
  </protectedRanges>
  <customSheetViews>
    <customSheetView guid="{670BA12C-584B-4B21-AA28-EA53307DA1B4}" hiddenColumns="1" state="hidden">
      <pane xSplit="2" ySplit="2" topLeftCell="AU3" activePane="bottomRight" state="frozen"/>
      <selection pane="bottomRight" activeCell="BK3" sqref="BK3:BK14"/>
      <pageMargins left="0" right="0" top="0" bottom="0" header="0" footer="0"/>
      <pageSetup paperSize="9" orientation="portrait" r:id="rId1"/>
    </customSheetView>
  </customSheetViews>
  <mergeCells count="17">
    <mergeCell ref="BL1:BP1"/>
    <mergeCell ref="BQ1:BU1"/>
    <mergeCell ref="N1:R1"/>
    <mergeCell ref="X1:AB1"/>
    <mergeCell ref="S1:W1"/>
    <mergeCell ref="AC1:AG1"/>
    <mergeCell ref="AH1:AL1"/>
    <mergeCell ref="AM1:AQ1"/>
    <mergeCell ref="AR1:AV1"/>
    <mergeCell ref="AW1:BA1"/>
    <mergeCell ref="BB1:BF1"/>
    <mergeCell ref="BG1:BK1"/>
    <mergeCell ref="A1:A2"/>
    <mergeCell ref="C1:C2"/>
    <mergeCell ref="B1:B2"/>
    <mergeCell ref="D1:H1"/>
    <mergeCell ref="I1:M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9"/>
  <dimension ref="A1:ZE31"/>
  <sheetViews>
    <sheetView view="pageBreakPreview" zoomScale="87" zoomScaleNormal="60" zoomScaleSheetLayoutView="87" workbookViewId="0">
      <pane xSplit="1" topLeftCell="B1" activePane="topRight" state="frozen"/>
      <selection pane="topRight" activeCell="D22" sqref="D22"/>
    </sheetView>
  </sheetViews>
  <sheetFormatPr defaultRowHeight="12.75"/>
  <cols>
    <col min="1" max="1" width="32" customWidth="1"/>
    <col min="2" max="2" width="15" customWidth="1"/>
    <col min="3" max="3" width="15.7109375" customWidth="1"/>
    <col min="4" max="4" width="18.85546875" customWidth="1"/>
    <col min="5" max="5" width="18.7109375" customWidth="1"/>
    <col min="6" max="6" width="10.7109375" customWidth="1"/>
    <col min="7" max="7" width="10.42578125" customWidth="1"/>
    <col min="8" max="8" width="16.140625" customWidth="1"/>
    <col min="9" max="9" width="9.5703125" customWidth="1"/>
    <col min="10" max="10" width="13" style="95" hidden="1" customWidth="1"/>
    <col min="11" max="11" width="13.140625" style="95" hidden="1" customWidth="1"/>
    <col min="12" max="12" width="14.28515625" style="95" customWidth="1"/>
    <col min="13" max="13" width="9.7109375" style="175" customWidth="1"/>
    <col min="14" max="14" width="12.7109375" hidden="1" customWidth="1"/>
    <col min="15" max="15" width="12.28515625" hidden="1" customWidth="1"/>
    <col min="18" max="18" width="10.5703125" customWidth="1"/>
    <col min="19" max="19" width="8.85546875" customWidth="1"/>
    <col min="20" max="20" width="11" customWidth="1"/>
    <col min="22" max="22" width="10.28515625" customWidth="1"/>
    <col min="23" max="23" width="8.85546875" customWidth="1"/>
    <col min="24" max="24" width="12.28515625" customWidth="1"/>
    <col min="26" max="26" width="11.140625" customWidth="1"/>
    <col min="27" max="27" width="8.85546875" customWidth="1"/>
    <col min="28" max="28" width="14" customWidth="1"/>
    <col min="30" max="30" width="12.5703125" customWidth="1"/>
    <col min="31" max="31" width="8.85546875" customWidth="1"/>
    <col min="32" max="32" width="13" customWidth="1"/>
    <col min="34" max="34" width="15" customWidth="1"/>
    <col min="35" max="35" width="8.85546875" customWidth="1"/>
    <col min="36" max="36" width="11.28515625" style="95" customWidth="1"/>
    <col min="37" max="37" width="10.140625" style="95" customWidth="1"/>
    <col min="38" max="38" width="14" customWidth="1"/>
    <col min="40" max="40" width="16.7109375" customWidth="1"/>
    <col min="41" max="41" width="8.85546875" customWidth="1"/>
    <col min="42" max="42" width="12.42578125" customWidth="1"/>
    <col min="43" max="43" width="12.140625" customWidth="1"/>
    <col min="44" max="44" width="18.140625" style="95" customWidth="1"/>
    <col min="45" max="45" width="13.85546875" customWidth="1"/>
    <col min="46" max="46" width="11.42578125" customWidth="1"/>
    <col min="47" max="47" width="10.28515625" customWidth="1"/>
    <col min="48" max="48" width="14.85546875" customWidth="1"/>
    <col min="49" max="49" width="18.5703125" customWidth="1"/>
    <col min="50" max="50" width="27.7109375" style="95" customWidth="1"/>
    <col min="51" max="51" width="24.7109375" style="95" customWidth="1"/>
    <col min="52" max="52" width="19.28515625" style="95" customWidth="1"/>
    <col min="53" max="53" width="16.28515625" style="95" customWidth="1"/>
    <col min="54" max="54" width="18.28515625" style="95" hidden="1" customWidth="1"/>
    <col min="55" max="56" width="10.7109375" style="95" hidden="1" customWidth="1"/>
    <col min="57" max="57" width="11.140625" style="95" hidden="1" customWidth="1"/>
    <col min="58" max="58" width="14" style="95" hidden="1" customWidth="1"/>
    <col min="59" max="59" width="12.5703125" style="95" hidden="1" customWidth="1"/>
    <col min="60" max="60" width="16.85546875" style="95" hidden="1" customWidth="1"/>
    <col min="61" max="61" width="16.7109375" style="95" hidden="1" customWidth="1"/>
    <col min="62" max="62" width="17.7109375" style="95" hidden="1" customWidth="1"/>
    <col min="63" max="63" width="18.140625" style="95" hidden="1" customWidth="1"/>
    <col min="64" max="64" width="16.42578125" style="95" hidden="1" customWidth="1"/>
    <col min="65" max="65" width="15.42578125" style="95" hidden="1" customWidth="1"/>
    <col min="66" max="66" width="9.28515625" customWidth="1"/>
  </cols>
  <sheetData>
    <row r="1" spans="1:681" ht="15" customHeight="1">
      <c r="A1" s="95"/>
      <c r="B1" s="95"/>
      <c r="C1" s="95"/>
      <c r="D1" s="95"/>
      <c r="E1" s="95"/>
      <c r="F1" s="95"/>
      <c r="G1" s="95"/>
      <c r="H1" s="95"/>
      <c r="I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L1" s="95"/>
      <c r="AM1" s="95"/>
      <c r="AN1" s="95"/>
      <c r="AO1" s="95"/>
      <c r="AP1" s="95"/>
      <c r="AQ1" s="95"/>
      <c r="AS1" s="95"/>
      <c r="AT1" s="95"/>
      <c r="AU1" s="95"/>
      <c r="AV1" s="95"/>
      <c r="AW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95"/>
      <c r="PY1" s="95"/>
      <c r="PZ1" s="95"/>
      <c r="QA1" s="95"/>
      <c r="QB1" s="95"/>
      <c r="QC1" s="95"/>
      <c r="QD1" s="95"/>
      <c r="QE1" s="95"/>
      <c r="QF1" s="95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95"/>
      <c r="RE1" s="95"/>
      <c r="RF1" s="95"/>
      <c r="RG1" s="95"/>
      <c r="RH1" s="95"/>
      <c r="RI1" s="95"/>
      <c r="RJ1" s="95"/>
      <c r="RK1" s="95"/>
      <c r="RL1" s="95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95"/>
      <c r="SK1" s="95"/>
      <c r="SL1" s="95"/>
      <c r="SM1" s="95"/>
      <c r="SN1" s="95"/>
      <c r="SO1" s="95"/>
      <c r="SP1" s="95"/>
      <c r="SQ1" s="95"/>
      <c r="SR1" s="95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95"/>
      <c r="TQ1" s="95"/>
      <c r="TR1" s="95"/>
      <c r="TS1" s="95"/>
      <c r="TT1" s="95"/>
      <c r="TU1" s="95"/>
      <c r="TV1" s="95"/>
      <c r="TW1" s="95"/>
      <c r="TX1" s="95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95"/>
      <c r="UW1" s="95"/>
      <c r="UX1" s="95"/>
      <c r="UY1" s="95"/>
      <c r="UZ1" s="95"/>
      <c r="VA1" s="95"/>
      <c r="VB1" s="95"/>
      <c r="VC1" s="95"/>
      <c r="VD1" s="95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95"/>
      <c r="WC1" s="95"/>
      <c r="WD1" s="95"/>
      <c r="WE1" s="95"/>
      <c r="WF1" s="95"/>
      <c r="WG1" s="95"/>
      <c r="WH1" s="95"/>
      <c r="WI1" s="95"/>
      <c r="WJ1" s="95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95"/>
      <c r="XI1" s="95"/>
      <c r="XJ1" s="95"/>
      <c r="XK1" s="95"/>
      <c r="XL1" s="95"/>
      <c r="XM1" s="95"/>
      <c r="XN1" s="95"/>
      <c r="XO1" s="95"/>
      <c r="XP1" s="95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95"/>
      <c r="YO1" s="95"/>
      <c r="YP1" s="95"/>
      <c r="YQ1" s="95"/>
      <c r="YR1" s="95"/>
      <c r="YS1" s="95"/>
      <c r="YT1" s="95"/>
      <c r="YU1" s="95"/>
      <c r="YV1" s="95"/>
      <c r="YW1" s="95"/>
      <c r="YX1" s="95"/>
      <c r="YY1" s="95"/>
      <c r="YZ1" s="95"/>
      <c r="ZA1" s="95"/>
      <c r="ZB1" s="95"/>
      <c r="ZC1" s="95"/>
      <c r="ZD1" s="95"/>
      <c r="ZE1" s="95"/>
    </row>
    <row r="2" spans="1:681" s="2" customFormat="1" ht="185.45" customHeight="1">
      <c r="A2" s="445" t="s">
        <v>0</v>
      </c>
      <c r="B2" s="443" t="s">
        <v>1</v>
      </c>
      <c r="C2" s="443" t="s">
        <v>2</v>
      </c>
      <c r="D2" s="447" t="s">
        <v>44</v>
      </c>
      <c r="E2" s="448"/>
      <c r="F2" s="449" t="s">
        <v>45</v>
      </c>
      <c r="G2" s="450"/>
      <c r="H2" s="450"/>
      <c r="I2" s="451"/>
      <c r="J2" s="452" t="s">
        <v>46</v>
      </c>
      <c r="K2" s="453"/>
      <c r="L2" s="453"/>
      <c r="M2" s="454"/>
      <c r="N2" s="481" t="s">
        <v>47</v>
      </c>
      <c r="O2" s="482"/>
      <c r="P2" s="483" t="s">
        <v>48</v>
      </c>
      <c r="Q2" s="484"/>
      <c r="R2" s="484"/>
      <c r="S2" s="485"/>
      <c r="T2" s="486" t="s">
        <v>49</v>
      </c>
      <c r="U2" s="487"/>
      <c r="V2" s="487"/>
      <c r="W2" s="488"/>
      <c r="X2" s="481" t="s">
        <v>50</v>
      </c>
      <c r="Y2" s="489"/>
      <c r="Z2" s="489"/>
      <c r="AA2" s="482"/>
      <c r="AB2" s="490" t="s">
        <v>51</v>
      </c>
      <c r="AC2" s="491"/>
      <c r="AD2" s="491"/>
      <c r="AE2" s="492"/>
      <c r="AF2" s="455" t="s">
        <v>52</v>
      </c>
      <c r="AG2" s="456"/>
      <c r="AH2" s="456"/>
      <c r="AI2" s="457"/>
      <c r="AJ2" s="493" t="s">
        <v>53</v>
      </c>
      <c r="AK2" s="494"/>
      <c r="AL2" s="468" t="s">
        <v>54</v>
      </c>
      <c r="AM2" s="469"/>
      <c r="AN2" s="469"/>
      <c r="AO2" s="470"/>
      <c r="AP2" s="471" t="s">
        <v>55</v>
      </c>
      <c r="AQ2" s="472"/>
      <c r="AR2" s="472"/>
      <c r="AS2" s="473"/>
      <c r="AT2" s="474" t="s">
        <v>56</v>
      </c>
      <c r="AU2" s="475"/>
      <c r="AV2" s="475"/>
      <c r="AW2" s="476"/>
      <c r="AX2" s="477" t="s">
        <v>57</v>
      </c>
      <c r="AY2" s="478"/>
      <c r="AZ2" s="479" t="s">
        <v>58</v>
      </c>
      <c r="BA2" s="480"/>
      <c r="BB2" s="458" t="s">
        <v>59</v>
      </c>
      <c r="BC2" s="459"/>
      <c r="BD2" s="460" t="s">
        <v>60</v>
      </c>
      <c r="BE2" s="461"/>
      <c r="BF2" s="462" t="s">
        <v>61</v>
      </c>
      <c r="BG2" s="463"/>
      <c r="BH2" s="464" t="s">
        <v>62</v>
      </c>
      <c r="BI2" s="465"/>
      <c r="BJ2" s="466" t="s">
        <v>63</v>
      </c>
      <c r="BK2" s="467"/>
      <c r="BL2" s="442" t="s">
        <v>64</v>
      </c>
      <c r="BM2" s="442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  <c r="FW2" s="260"/>
      <c r="FX2" s="260"/>
      <c r="FY2" s="260"/>
      <c r="FZ2" s="260"/>
      <c r="GA2" s="260"/>
      <c r="GB2" s="260"/>
      <c r="GC2" s="260"/>
      <c r="GD2" s="260"/>
      <c r="GE2" s="260"/>
      <c r="GF2" s="260"/>
      <c r="GG2" s="260"/>
      <c r="GH2" s="260"/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60"/>
      <c r="HI2" s="260"/>
      <c r="HJ2" s="260"/>
      <c r="HK2" s="260"/>
      <c r="HL2" s="260"/>
      <c r="HM2" s="260"/>
      <c r="HN2" s="260"/>
      <c r="HO2" s="260"/>
      <c r="HP2" s="260"/>
      <c r="HQ2" s="260"/>
      <c r="HR2" s="260"/>
      <c r="HS2" s="260"/>
      <c r="HT2" s="260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/>
      <c r="IM2" s="260"/>
      <c r="IN2" s="260"/>
      <c r="IO2" s="260"/>
      <c r="IP2" s="260"/>
      <c r="IQ2" s="260"/>
      <c r="IR2" s="260"/>
      <c r="IS2" s="260"/>
      <c r="IT2" s="260"/>
      <c r="IU2" s="260"/>
      <c r="IV2" s="260"/>
      <c r="IW2" s="260"/>
      <c r="IX2" s="260"/>
      <c r="IY2" s="260"/>
      <c r="IZ2" s="260"/>
      <c r="JA2" s="260"/>
      <c r="JB2" s="260"/>
      <c r="JC2" s="260"/>
      <c r="JD2" s="260"/>
      <c r="JE2" s="260"/>
      <c r="JF2" s="260"/>
      <c r="JG2" s="260"/>
      <c r="JH2" s="260"/>
      <c r="JI2" s="260"/>
      <c r="JJ2" s="260"/>
      <c r="JK2" s="260"/>
      <c r="JL2" s="260"/>
      <c r="JM2" s="260"/>
      <c r="JN2" s="260"/>
      <c r="JO2" s="260"/>
      <c r="JP2" s="260"/>
      <c r="JQ2" s="260"/>
      <c r="JR2" s="260"/>
      <c r="JS2" s="260"/>
      <c r="JT2" s="260"/>
      <c r="JU2" s="260"/>
      <c r="JV2" s="260"/>
      <c r="JW2" s="260"/>
      <c r="JX2" s="260"/>
      <c r="JY2" s="260"/>
      <c r="JZ2" s="260"/>
      <c r="KA2" s="260"/>
      <c r="KB2" s="260"/>
      <c r="KC2" s="260"/>
      <c r="KD2" s="260"/>
      <c r="KE2" s="260"/>
      <c r="KF2" s="260"/>
      <c r="KG2" s="260"/>
      <c r="KH2" s="260"/>
      <c r="KI2" s="260"/>
      <c r="KJ2" s="260"/>
      <c r="KK2" s="260"/>
      <c r="KL2" s="260"/>
      <c r="KM2" s="260"/>
      <c r="KN2" s="260"/>
      <c r="KO2" s="260"/>
      <c r="KP2" s="260"/>
      <c r="KQ2" s="260"/>
      <c r="KR2" s="260"/>
      <c r="KS2" s="260"/>
      <c r="KT2" s="260"/>
      <c r="KU2" s="260"/>
      <c r="KV2" s="260"/>
      <c r="KW2" s="260"/>
      <c r="KX2" s="260"/>
      <c r="KY2" s="260"/>
      <c r="KZ2" s="260"/>
      <c r="LA2" s="260"/>
      <c r="LB2" s="260"/>
      <c r="LC2" s="260"/>
      <c r="LD2" s="260"/>
      <c r="LE2" s="260"/>
      <c r="LF2" s="260"/>
      <c r="LG2" s="260"/>
      <c r="LH2" s="260"/>
      <c r="LI2" s="260"/>
      <c r="LJ2" s="260"/>
      <c r="LK2" s="260"/>
      <c r="LL2" s="260"/>
      <c r="LM2" s="260"/>
      <c r="LN2" s="260"/>
      <c r="LO2" s="260"/>
      <c r="LP2" s="260"/>
      <c r="LQ2" s="260"/>
      <c r="LR2" s="260"/>
      <c r="LS2" s="260"/>
      <c r="LT2" s="260"/>
      <c r="LU2" s="260"/>
      <c r="LV2" s="260"/>
      <c r="LW2" s="260"/>
      <c r="LX2" s="260"/>
      <c r="LY2" s="260"/>
      <c r="LZ2" s="260"/>
      <c r="MA2" s="260"/>
      <c r="MB2" s="260"/>
      <c r="MC2" s="260"/>
      <c r="MD2" s="260"/>
      <c r="ME2" s="260"/>
      <c r="MF2" s="260"/>
      <c r="MG2" s="260"/>
      <c r="MH2" s="260"/>
      <c r="MI2" s="260"/>
      <c r="MJ2" s="260"/>
      <c r="MK2" s="260"/>
      <c r="ML2" s="260"/>
      <c r="MM2" s="260"/>
      <c r="MN2" s="260"/>
      <c r="MO2" s="260"/>
      <c r="MP2" s="260"/>
      <c r="MQ2" s="260"/>
      <c r="MR2" s="260"/>
      <c r="MS2" s="260"/>
      <c r="MT2" s="260"/>
      <c r="MU2" s="260"/>
      <c r="MV2" s="260"/>
      <c r="MW2" s="260"/>
      <c r="MX2" s="260"/>
      <c r="MY2" s="260"/>
      <c r="MZ2" s="260"/>
      <c r="NA2" s="260"/>
      <c r="NB2" s="260"/>
      <c r="NC2" s="260"/>
      <c r="ND2" s="260"/>
      <c r="NE2" s="260"/>
      <c r="NF2" s="260"/>
      <c r="NG2" s="260"/>
      <c r="NH2" s="260"/>
      <c r="NI2" s="260"/>
      <c r="NJ2" s="260"/>
      <c r="NK2" s="260"/>
      <c r="NL2" s="260"/>
      <c r="NM2" s="260"/>
      <c r="NN2" s="260"/>
      <c r="NO2" s="260"/>
      <c r="NP2" s="260"/>
      <c r="NQ2" s="260"/>
      <c r="NR2" s="260"/>
      <c r="NS2" s="260"/>
      <c r="NT2" s="260"/>
      <c r="NU2" s="260"/>
      <c r="NV2" s="260"/>
      <c r="NW2" s="260"/>
      <c r="NX2" s="260"/>
      <c r="NY2" s="260"/>
      <c r="NZ2" s="260"/>
      <c r="OA2" s="260"/>
      <c r="OB2" s="260"/>
      <c r="OC2" s="260"/>
      <c r="OD2" s="260"/>
      <c r="OE2" s="260"/>
      <c r="OF2" s="260"/>
      <c r="OG2" s="260"/>
      <c r="OH2" s="260"/>
      <c r="OI2" s="260"/>
      <c r="OJ2" s="260"/>
      <c r="OK2" s="260"/>
      <c r="OL2" s="260"/>
      <c r="OM2" s="260"/>
      <c r="ON2" s="260"/>
      <c r="OO2" s="260"/>
      <c r="OP2" s="260"/>
      <c r="OQ2" s="260"/>
      <c r="OR2" s="260"/>
      <c r="OS2" s="260"/>
      <c r="OT2" s="260"/>
      <c r="OU2" s="260"/>
      <c r="OV2" s="260"/>
      <c r="OW2" s="260"/>
      <c r="OX2" s="260"/>
      <c r="OY2" s="260"/>
      <c r="OZ2" s="260"/>
      <c r="PA2" s="260"/>
      <c r="PB2" s="260"/>
      <c r="PC2" s="260"/>
      <c r="PD2" s="260"/>
      <c r="PE2" s="260"/>
      <c r="PF2" s="260"/>
      <c r="PG2" s="260"/>
      <c r="PH2" s="260"/>
      <c r="PI2" s="260"/>
      <c r="PJ2" s="260"/>
      <c r="PK2" s="260"/>
      <c r="PL2" s="260"/>
      <c r="PM2" s="260"/>
      <c r="PN2" s="260"/>
      <c r="PO2" s="260"/>
      <c r="PP2" s="260"/>
      <c r="PQ2" s="260"/>
      <c r="PR2" s="260"/>
      <c r="PS2" s="260"/>
      <c r="PT2" s="260"/>
      <c r="PU2" s="260"/>
      <c r="PV2" s="260"/>
      <c r="PW2" s="260"/>
      <c r="PX2" s="260"/>
      <c r="PY2" s="260"/>
      <c r="PZ2" s="260"/>
      <c r="QA2" s="260"/>
      <c r="QB2" s="260"/>
      <c r="QC2" s="260"/>
      <c r="QD2" s="260"/>
      <c r="QE2" s="260"/>
      <c r="QF2" s="260"/>
      <c r="QG2" s="260"/>
      <c r="QH2" s="260"/>
      <c r="QI2" s="260"/>
      <c r="QJ2" s="260"/>
      <c r="QK2" s="260"/>
      <c r="QL2" s="260"/>
      <c r="QM2" s="260"/>
      <c r="QN2" s="260"/>
      <c r="QO2" s="260"/>
      <c r="QP2" s="260"/>
      <c r="QQ2" s="260"/>
      <c r="QR2" s="260"/>
      <c r="QS2" s="260"/>
      <c r="QT2" s="260"/>
      <c r="QU2" s="260"/>
      <c r="QV2" s="260"/>
      <c r="QW2" s="260"/>
      <c r="QX2" s="260"/>
      <c r="QY2" s="260"/>
      <c r="QZ2" s="260"/>
      <c r="RA2" s="260"/>
      <c r="RB2" s="260"/>
      <c r="RC2" s="260"/>
      <c r="RD2" s="260"/>
      <c r="RE2" s="260"/>
      <c r="RF2" s="260"/>
      <c r="RG2" s="260"/>
      <c r="RH2" s="260"/>
      <c r="RI2" s="260"/>
      <c r="RJ2" s="260"/>
      <c r="RK2" s="260"/>
      <c r="RL2" s="260"/>
      <c r="RM2" s="260"/>
      <c r="RN2" s="260"/>
      <c r="RO2" s="260"/>
      <c r="RP2" s="260"/>
      <c r="RQ2" s="260"/>
      <c r="RR2" s="260"/>
      <c r="RS2" s="260"/>
      <c r="RT2" s="260"/>
      <c r="RU2" s="260"/>
      <c r="RV2" s="260"/>
      <c r="RW2" s="260"/>
      <c r="RX2" s="260"/>
      <c r="RY2" s="260"/>
      <c r="RZ2" s="260"/>
      <c r="SA2" s="260"/>
      <c r="SB2" s="260"/>
      <c r="SC2" s="260"/>
      <c r="SD2" s="260"/>
      <c r="SE2" s="260"/>
      <c r="SF2" s="260"/>
      <c r="SG2" s="260"/>
      <c r="SH2" s="260"/>
      <c r="SI2" s="260"/>
      <c r="SJ2" s="260"/>
      <c r="SK2" s="260"/>
      <c r="SL2" s="260"/>
      <c r="SM2" s="260"/>
      <c r="SN2" s="260"/>
      <c r="SO2" s="260"/>
      <c r="SP2" s="260"/>
      <c r="SQ2" s="260"/>
      <c r="SR2" s="260"/>
      <c r="SS2" s="260"/>
      <c r="ST2" s="260"/>
      <c r="SU2" s="260"/>
      <c r="SV2" s="260"/>
      <c r="SW2" s="260"/>
      <c r="SX2" s="260"/>
      <c r="SY2" s="260"/>
      <c r="SZ2" s="260"/>
      <c r="TA2" s="260"/>
      <c r="TB2" s="260"/>
      <c r="TC2" s="260"/>
      <c r="TD2" s="260"/>
      <c r="TE2" s="260"/>
      <c r="TF2" s="260"/>
      <c r="TG2" s="260"/>
      <c r="TH2" s="260"/>
      <c r="TI2" s="260"/>
      <c r="TJ2" s="260"/>
      <c r="TK2" s="260"/>
      <c r="TL2" s="260"/>
      <c r="TM2" s="260"/>
      <c r="TN2" s="260"/>
      <c r="TO2" s="260"/>
      <c r="TP2" s="260"/>
      <c r="TQ2" s="260"/>
      <c r="TR2" s="260"/>
      <c r="TS2" s="260"/>
      <c r="TT2" s="260"/>
      <c r="TU2" s="260"/>
      <c r="TV2" s="260"/>
      <c r="TW2" s="260"/>
      <c r="TX2" s="260"/>
      <c r="TY2" s="260"/>
      <c r="TZ2" s="260"/>
      <c r="UA2" s="260"/>
      <c r="UB2" s="260"/>
      <c r="UC2" s="260"/>
      <c r="UD2" s="260"/>
      <c r="UE2" s="260"/>
      <c r="UF2" s="260"/>
      <c r="UG2" s="260"/>
      <c r="UH2" s="260"/>
      <c r="UI2" s="260"/>
      <c r="UJ2" s="260"/>
      <c r="UK2" s="260"/>
      <c r="UL2" s="260"/>
      <c r="UM2" s="260"/>
      <c r="UN2" s="260"/>
      <c r="UO2" s="260"/>
      <c r="UP2" s="260"/>
      <c r="UQ2" s="260"/>
      <c r="UR2" s="260"/>
      <c r="US2" s="260"/>
      <c r="UT2" s="260"/>
      <c r="UU2" s="260"/>
      <c r="UV2" s="260"/>
      <c r="UW2" s="260"/>
      <c r="UX2" s="260"/>
      <c r="UY2" s="260"/>
      <c r="UZ2" s="260"/>
      <c r="VA2" s="260"/>
      <c r="VB2" s="260"/>
      <c r="VC2" s="260"/>
      <c r="VD2" s="260"/>
      <c r="VE2" s="260"/>
      <c r="VF2" s="260"/>
      <c r="VG2" s="260"/>
      <c r="VH2" s="260"/>
      <c r="VI2" s="260"/>
      <c r="VJ2" s="260"/>
      <c r="VK2" s="260"/>
      <c r="VL2" s="260"/>
      <c r="VM2" s="260"/>
      <c r="VN2" s="260"/>
      <c r="VO2" s="260"/>
      <c r="VP2" s="260"/>
      <c r="VQ2" s="260"/>
      <c r="VR2" s="260"/>
      <c r="VS2" s="260"/>
      <c r="VT2" s="260"/>
      <c r="VU2" s="260"/>
      <c r="VV2" s="260"/>
      <c r="VW2" s="260"/>
      <c r="VX2" s="260"/>
      <c r="VY2" s="260"/>
      <c r="VZ2" s="260"/>
      <c r="WA2" s="260"/>
      <c r="WB2" s="260"/>
      <c r="WC2" s="260"/>
      <c r="WD2" s="260"/>
      <c r="WE2" s="260"/>
      <c r="WF2" s="260"/>
      <c r="WG2" s="260"/>
      <c r="WH2" s="260"/>
      <c r="WI2" s="260"/>
      <c r="WJ2" s="260"/>
      <c r="WK2" s="260"/>
      <c r="WL2" s="260"/>
      <c r="WM2" s="260"/>
      <c r="WN2" s="260"/>
      <c r="WO2" s="260"/>
      <c r="WP2" s="260"/>
      <c r="WQ2" s="260"/>
      <c r="WR2" s="260"/>
      <c r="WS2" s="260"/>
      <c r="WT2" s="260"/>
      <c r="WU2" s="260"/>
      <c r="WV2" s="260"/>
      <c r="WW2" s="260"/>
      <c r="WX2" s="260"/>
      <c r="WY2" s="260"/>
      <c r="WZ2" s="260"/>
      <c r="XA2" s="260"/>
      <c r="XB2" s="260"/>
      <c r="XC2" s="260"/>
      <c r="XD2" s="260"/>
      <c r="XE2" s="260"/>
      <c r="XF2" s="260"/>
      <c r="XG2" s="260"/>
      <c r="XH2" s="260"/>
      <c r="XI2" s="260"/>
      <c r="XJ2" s="260"/>
      <c r="XK2" s="260"/>
      <c r="XL2" s="260"/>
      <c r="XM2" s="260"/>
      <c r="XN2" s="260"/>
      <c r="XO2" s="260"/>
      <c r="XP2" s="260"/>
      <c r="XQ2" s="260"/>
      <c r="XR2" s="260"/>
      <c r="XS2" s="260"/>
      <c r="XT2" s="260"/>
      <c r="XU2" s="260"/>
      <c r="XV2" s="260"/>
      <c r="XW2" s="260"/>
      <c r="XX2" s="260"/>
      <c r="XY2" s="260"/>
      <c r="XZ2" s="260"/>
      <c r="YA2" s="260"/>
      <c r="YB2" s="260"/>
      <c r="YC2" s="260"/>
      <c r="YD2" s="260"/>
      <c r="YE2" s="260"/>
      <c r="YF2" s="260"/>
      <c r="YG2" s="260"/>
      <c r="YH2" s="260"/>
      <c r="YI2" s="260"/>
      <c r="YJ2" s="260"/>
      <c r="YK2" s="260"/>
      <c r="YL2" s="260"/>
      <c r="YM2" s="260"/>
      <c r="YN2" s="260"/>
      <c r="YO2" s="260"/>
      <c r="YP2" s="260"/>
      <c r="YQ2" s="260"/>
      <c r="YR2" s="260"/>
      <c r="YS2" s="260"/>
      <c r="YT2" s="260"/>
      <c r="YU2" s="260"/>
      <c r="YV2" s="260"/>
      <c r="YW2" s="260"/>
      <c r="YX2" s="260"/>
      <c r="YY2" s="260"/>
      <c r="YZ2" s="260"/>
      <c r="ZA2" s="260"/>
      <c r="ZB2" s="260"/>
      <c r="ZC2" s="260"/>
      <c r="ZD2" s="260"/>
      <c r="ZE2" s="260"/>
    </row>
    <row r="3" spans="1:681" s="2" customFormat="1" ht="100.5" customHeight="1">
      <c r="A3" s="446"/>
      <c r="B3" s="444"/>
      <c r="C3" s="444"/>
      <c r="D3" s="3" t="s">
        <v>65</v>
      </c>
      <c r="E3" s="6" t="s">
        <v>66</v>
      </c>
      <c r="F3" s="5" t="s">
        <v>65</v>
      </c>
      <c r="G3" s="6" t="s">
        <v>66</v>
      </c>
      <c r="H3" s="7" t="s">
        <v>67</v>
      </c>
      <c r="I3" s="8" t="s">
        <v>66</v>
      </c>
      <c r="J3" s="9" t="s">
        <v>68</v>
      </c>
      <c r="K3" s="6" t="s">
        <v>66</v>
      </c>
      <c r="L3" s="9" t="s">
        <v>69</v>
      </c>
      <c r="M3" s="8" t="s">
        <v>66</v>
      </c>
      <c r="N3" s="10" t="s">
        <v>70</v>
      </c>
      <c r="O3" s="6" t="s">
        <v>66</v>
      </c>
      <c r="P3" s="11" t="s">
        <v>65</v>
      </c>
      <c r="Q3" s="6" t="s">
        <v>66</v>
      </c>
      <c r="R3" s="11" t="s">
        <v>71</v>
      </c>
      <c r="S3" s="13" t="s">
        <v>66</v>
      </c>
      <c r="T3" s="14" t="s">
        <v>72</v>
      </c>
      <c r="U3" s="255" t="s">
        <v>66</v>
      </c>
      <c r="V3" s="14" t="s">
        <v>71</v>
      </c>
      <c r="W3" s="8" t="s">
        <v>66</v>
      </c>
      <c r="X3" s="10" t="s">
        <v>72</v>
      </c>
      <c r="Y3" s="255" t="s">
        <v>66</v>
      </c>
      <c r="Z3" s="10" t="s">
        <v>71</v>
      </c>
      <c r="AA3" s="13" t="s">
        <v>66</v>
      </c>
      <c r="AB3" s="6" t="s">
        <v>72</v>
      </c>
      <c r="AC3" s="255" t="s">
        <v>66</v>
      </c>
      <c r="AD3" s="6" t="s">
        <v>71</v>
      </c>
      <c r="AE3" s="13" t="s">
        <v>66</v>
      </c>
      <c r="AF3" s="270" t="s">
        <v>72</v>
      </c>
      <c r="AG3" s="6" t="s">
        <v>66</v>
      </c>
      <c r="AH3" s="270" t="s">
        <v>71</v>
      </c>
      <c r="AI3" s="13" t="s">
        <v>66</v>
      </c>
      <c r="AJ3" s="16" t="s">
        <v>73</v>
      </c>
      <c r="AK3" s="6" t="s">
        <v>66</v>
      </c>
      <c r="AL3" s="17" t="s">
        <v>65</v>
      </c>
      <c r="AM3" s="6" t="s">
        <v>66</v>
      </c>
      <c r="AN3" s="17" t="s">
        <v>74</v>
      </c>
      <c r="AO3" s="13" t="s">
        <v>66</v>
      </c>
      <c r="AP3" s="274" t="s">
        <v>65</v>
      </c>
      <c r="AQ3" s="6" t="s">
        <v>66</v>
      </c>
      <c r="AR3" s="274" t="s">
        <v>75</v>
      </c>
      <c r="AS3" s="13" t="s">
        <v>66</v>
      </c>
      <c r="AT3" s="21" t="s">
        <v>65</v>
      </c>
      <c r="AU3" s="6" t="s">
        <v>66</v>
      </c>
      <c r="AV3" s="21" t="s">
        <v>76</v>
      </c>
      <c r="AW3" s="13" t="s">
        <v>66</v>
      </c>
      <c r="AX3" s="277" t="s">
        <v>77</v>
      </c>
      <c r="AY3" s="6" t="s">
        <v>66</v>
      </c>
      <c r="AZ3" s="271" t="s">
        <v>78</v>
      </c>
      <c r="BA3" s="6" t="s">
        <v>66</v>
      </c>
      <c r="BB3" s="272" t="s">
        <v>79</v>
      </c>
      <c r="BC3" s="6" t="s">
        <v>66</v>
      </c>
      <c r="BD3" s="257" t="s">
        <v>68</v>
      </c>
      <c r="BE3" s="6" t="s">
        <v>66</v>
      </c>
      <c r="BF3" s="258" t="s">
        <v>68</v>
      </c>
      <c r="BG3" s="6" t="s">
        <v>66</v>
      </c>
      <c r="BH3" s="279" t="s">
        <v>70</v>
      </c>
      <c r="BI3" s="6" t="s">
        <v>66</v>
      </c>
      <c r="BJ3" s="12" t="s">
        <v>80</v>
      </c>
      <c r="BK3" s="6" t="s">
        <v>66</v>
      </c>
      <c r="BL3" s="412" t="s">
        <v>80</v>
      </c>
      <c r="BM3" s="398" t="s">
        <v>66</v>
      </c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  <c r="DU3" s="260"/>
      <c r="DV3" s="260"/>
      <c r="DW3" s="260"/>
      <c r="DX3" s="260"/>
      <c r="DY3" s="260"/>
      <c r="DZ3" s="260"/>
      <c r="EA3" s="260"/>
      <c r="EB3" s="260"/>
      <c r="EC3" s="260"/>
      <c r="ED3" s="260"/>
      <c r="EE3" s="260"/>
      <c r="EF3" s="260"/>
      <c r="EG3" s="260"/>
      <c r="EH3" s="260"/>
      <c r="EI3" s="260"/>
      <c r="EJ3" s="260"/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0"/>
      <c r="FS3" s="260"/>
      <c r="FT3" s="260"/>
      <c r="FU3" s="260"/>
      <c r="FV3" s="260"/>
      <c r="FW3" s="260"/>
      <c r="FX3" s="260"/>
      <c r="FY3" s="260"/>
      <c r="FZ3" s="260"/>
      <c r="GA3" s="260"/>
      <c r="GB3" s="260"/>
      <c r="GC3" s="260"/>
      <c r="GD3" s="260"/>
      <c r="GE3" s="260"/>
      <c r="GF3" s="260"/>
      <c r="GG3" s="260"/>
      <c r="GH3" s="260"/>
      <c r="GI3" s="260"/>
      <c r="GJ3" s="260"/>
      <c r="GK3" s="260"/>
      <c r="GL3" s="260"/>
      <c r="GM3" s="260"/>
      <c r="GN3" s="260"/>
      <c r="GO3" s="260"/>
      <c r="GP3" s="260"/>
      <c r="GQ3" s="260"/>
      <c r="GR3" s="260"/>
      <c r="GS3" s="260"/>
      <c r="GT3" s="260"/>
      <c r="GU3" s="260"/>
      <c r="GV3" s="260"/>
      <c r="GW3" s="260"/>
      <c r="GX3" s="260"/>
      <c r="GY3" s="260"/>
      <c r="GZ3" s="260"/>
      <c r="HA3" s="260"/>
      <c r="HB3" s="260"/>
      <c r="HC3" s="260"/>
      <c r="HD3" s="260"/>
      <c r="HE3" s="260"/>
      <c r="HF3" s="260"/>
      <c r="HG3" s="260"/>
      <c r="HH3" s="260"/>
      <c r="HI3" s="260"/>
      <c r="HJ3" s="260"/>
      <c r="HK3" s="260"/>
      <c r="HL3" s="260"/>
      <c r="HM3" s="260"/>
      <c r="HN3" s="260"/>
      <c r="HO3" s="260"/>
      <c r="HP3" s="260"/>
      <c r="HQ3" s="260"/>
      <c r="HR3" s="260"/>
      <c r="HS3" s="260"/>
      <c r="HT3" s="260"/>
      <c r="HU3" s="260"/>
      <c r="HV3" s="260"/>
      <c r="HW3" s="260"/>
      <c r="HX3" s="260"/>
      <c r="HY3" s="260"/>
      <c r="HZ3" s="260"/>
      <c r="IA3" s="260"/>
      <c r="IB3" s="260"/>
      <c r="IC3" s="260"/>
      <c r="ID3" s="260"/>
      <c r="IE3" s="260"/>
      <c r="IF3" s="260"/>
      <c r="IG3" s="260"/>
      <c r="IH3" s="260"/>
      <c r="II3" s="260"/>
      <c r="IJ3" s="260"/>
      <c r="IK3" s="260"/>
      <c r="IL3" s="260"/>
      <c r="IM3" s="260"/>
      <c r="IN3" s="260"/>
      <c r="IO3" s="260"/>
      <c r="IP3" s="260"/>
      <c r="IQ3" s="260"/>
      <c r="IR3" s="260"/>
      <c r="IS3" s="260"/>
      <c r="IT3" s="260"/>
      <c r="IU3" s="260"/>
      <c r="IV3" s="260"/>
      <c r="IW3" s="260"/>
      <c r="IX3" s="260"/>
      <c r="IY3" s="260"/>
      <c r="IZ3" s="260"/>
      <c r="JA3" s="260"/>
      <c r="JB3" s="260"/>
      <c r="JC3" s="260"/>
      <c r="JD3" s="260"/>
      <c r="JE3" s="260"/>
      <c r="JF3" s="260"/>
      <c r="JG3" s="260"/>
      <c r="JH3" s="260"/>
      <c r="JI3" s="260"/>
      <c r="JJ3" s="260"/>
      <c r="JK3" s="260"/>
      <c r="JL3" s="260"/>
      <c r="JM3" s="260"/>
      <c r="JN3" s="260"/>
      <c r="JO3" s="260"/>
      <c r="JP3" s="260"/>
      <c r="JQ3" s="260"/>
      <c r="JR3" s="260"/>
      <c r="JS3" s="260"/>
      <c r="JT3" s="260"/>
      <c r="JU3" s="260"/>
      <c r="JV3" s="260"/>
      <c r="JW3" s="260"/>
      <c r="JX3" s="260"/>
      <c r="JY3" s="260"/>
      <c r="JZ3" s="260"/>
      <c r="KA3" s="260"/>
      <c r="KB3" s="260"/>
      <c r="KC3" s="260"/>
      <c r="KD3" s="260"/>
      <c r="KE3" s="260"/>
      <c r="KF3" s="260"/>
      <c r="KG3" s="260"/>
      <c r="KH3" s="260"/>
      <c r="KI3" s="260"/>
      <c r="KJ3" s="260"/>
      <c r="KK3" s="260"/>
      <c r="KL3" s="260"/>
      <c r="KM3" s="260"/>
      <c r="KN3" s="260"/>
      <c r="KO3" s="260"/>
      <c r="KP3" s="260"/>
      <c r="KQ3" s="260"/>
      <c r="KR3" s="260"/>
      <c r="KS3" s="260"/>
      <c r="KT3" s="260"/>
      <c r="KU3" s="260"/>
      <c r="KV3" s="260"/>
      <c r="KW3" s="260"/>
      <c r="KX3" s="260"/>
      <c r="KY3" s="260"/>
      <c r="KZ3" s="260"/>
      <c r="LA3" s="260"/>
      <c r="LB3" s="260"/>
      <c r="LC3" s="260"/>
      <c r="LD3" s="260"/>
      <c r="LE3" s="260"/>
      <c r="LF3" s="260"/>
      <c r="LG3" s="260"/>
      <c r="LH3" s="260"/>
      <c r="LI3" s="260"/>
      <c r="LJ3" s="260"/>
      <c r="LK3" s="260"/>
      <c r="LL3" s="260"/>
      <c r="LM3" s="260"/>
      <c r="LN3" s="260"/>
      <c r="LO3" s="260"/>
      <c r="LP3" s="260"/>
      <c r="LQ3" s="260"/>
      <c r="LR3" s="260"/>
      <c r="LS3" s="260"/>
      <c r="LT3" s="260"/>
      <c r="LU3" s="260"/>
      <c r="LV3" s="260"/>
      <c r="LW3" s="260"/>
      <c r="LX3" s="260"/>
      <c r="LY3" s="260"/>
      <c r="LZ3" s="260"/>
      <c r="MA3" s="260"/>
      <c r="MB3" s="260"/>
      <c r="MC3" s="260"/>
      <c r="MD3" s="260"/>
      <c r="ME3" s="260"/>
      <c r="MF3" s="260"/>
      <c r="MG3" s="260"/>
      <c r="MH3" s="260"/>
      <c r="MI3" s="260"/>
      <c r="MJ3" s="260"/>
      <c r="MK3" s="260"/>
      <c r="ML3" s="260"/>
      <c r="MM3" s="260"/>
      <c r="MN3" s="260"/>
      <c r="MO3" s="260"/>
      <c r="MP3" s="260"/>
      <c r="MQ3" s="260"/>
      <c r="MR3" s="260"/>
      <c r="MS3" s="260"/>
      <c r="MT3" s="260"/>
      <c r="MU3" s="260"/>
      <c r="MV3" s="260"/>
      <c r="MW3" s="260"/>
      <c r="MX3" s="260"/>
      <c r="MY3" s="260"/>
      <c r="MZ3" s="260"/>
      <c r="NA3" s="260"/>
      <c r="NB3" s="260"/>
      <c r="NC3" s="260"/>
      <c r="ND3" s="260"/>
      <c r="NE3" s="260"/>
      <c r="NF3" s="260"/>
      <c r="NG3" s="260"/>
      <c r="NH3" s="260"/>
      <c r="NI3" s="260"/>
      <c r="NJ3" s="260"/>
      <c r="NK3" s="260"/>
      <c r="NL3" s="260"/>
      <c r="NM3" s="260"/>
      <c r="NN3" s="260"/>
      <c r="NO3" s="260"/>
      <c r="NP3" s="260"/>
      <c r="NQ3" s="260"/>
      <c r="NR3" s="260"/>
      <c r="NS3" s="260"/>
      <c r="NT3" s="260"/>
      <c r="NU3" s="260"/>
      <c r="NV3" s="260"/>
      <c r="NW3" s="260"/>
      <c r="NX3" s="260"/>
      <c r="NY3" s="260"/>
      <c r="NZ3" s="260"/>
      <c r="OA3" s="260"/>
      <c r="OB3" s="260"/>
      <c r="OC3" s="260"/>
      <c r="OD3" s="260"/>
      <c r="OE3" s="260"/>
      <c r="OF3" s="260"/>
      <c r="OG3" s="260"/>
      <c r="OH3" s="260"/>
      <c r="OI3" s="260"/>
      <c r="OJ3" s="260"/>
      <c r="OK3" s="260"/>
      <c r="OL3" s="260"/>
      <c r="OM3" s="260"/>
      <c r="ON3" s="260"/>
      <c r="OO3" s="260"/>
      <c r="OP3" s="260"/>
      <c r="OQ3" s="260"/>
      <c r="OR3" s="260"/>
      <c r="OS3" s="260"/>
      <c r="OT3" s="260"/>
      <c r="OU3" s="260"/>
      <c r="OV3" s="260"/>
      <c r="OW3" s="260"/>
      <c r="OX3" s="260"/>
      <c r="OY3" s="260"/>
      <c r="OZ3" s="260"/>
      <c r="PA3" s="260"/>
      <c r="PB3" s="260"/>
      <c r="PC3" s="260"/>
      <c r="PD3" s="260"/>
      <c r="PE3" s="260"/>
      <c r="PF3" s="260"/>
      <c r="PG3" s="260"/>
      <c r="PH3" s="260"/>
      <c r="PI3" s="260"/>
      <c r="PJ3" s="260"/>
      <c r="PK3" s="260"/>
      <c r="PL3" s="260"/>
      <c r="PM3" s="260"/>
      <c r="PN3" s="260"/>
      <c r="PO3" s="260"/>
      <c r="PP3" s="260"/>
      <c r="PQ3" s="260"/>
      <c r="PR3" s="260"/>
      <c r="PS3" s="260"/>
      <c r="PT3" s="260"/>
      <c r="PU3" s="260"/>
      <c r="PV3" s="260"/>
      <c r="PW3" s="260"/>
      <c r="PX3" s="260"/>
      <c r="PY3" s="260"/>
      <c r="PZ3" s="260"/>
      <c r="QA3" s="260"/>
      <c r="QB3" s="260"/>
      <c r="QC3" s="260"/>
      <c r="QD3" s="260"/>
      <c r="QE3" s="260"/>
      <c r="QF3" s="260"/>
      <c r="QG3" s="260"/>
      <c r="QH3" s="260"/>
      <c r="QI3" s="260"/>
      <c r="QJ3" s="260"/>
      <c r="QK3" s="260"/>
      <c r="QL3" s="260"/>
      <c r="QM3" s="260"/>
      <c r="QN3" s="260"/>
      <c r="QO3" s="260"/>
      <c r="QP3" s="260"/>
      <c r="QQ3" s="260"/>
      <c r="QR3" s="260"/>
      <c r="QS3" s="260"/>
      <c r="QT3" s="260"/>
      <c r="QU3" s="260"/>
      <c r="QV3" s="260"/>
      <c r="QW3" s="260"/>
      <c r="QX3" s="260"/>
      <c r="QY3" s="260"/>
      <c r="QZ3" s="260"/>
      <c r="RA3" s="260"/>
      <c r="RB3" s="260"/>
      <c r="RC3" s="260"/>
      <c r="RD3" s="260"/>
      <c r="RE3" s="260"/>
      <c r="RF3" s="260"/>
      <c r="RG3" s="260"/>
      <c r="RH3" s="260"/>
      <c r="RI3" s="260"/>
      <c r="RJ3" s="260"/>
      <c r="RK3" s="260"/>
      <c r="RL3" s="260"/>
      <c r="RM3" s="260"/>
      <c r="RN3" s="260"/>
      <c r="RO3" s="260"/>
      <c r="RP3" s="260"/>
      <c r="RQ3" s="260"/>
      <c r="RR3" s="260"/>
      <c r="RS3" s="260"/>
      <c r="RT3" s="260"/>
      <c r="RU3" s="260"/>
      <c r="RV3" s="260"/>
      <c r="RW3" s="260"/>
      <c r="RX3" s="260"/>
      <c r="RY3" s="260"/>
      <c r="RZ3" s="260"/>
      <c r="SA3" s="260"/>
      <c r="SB3" s="260"/>
      <c r="SC3" s="260"/>
      <c r="SD3" s="260"/>
      <c r="SE3" s="260"/>
      <c r="SF3" s="260"/>
      <c r="SG3" s="260"/>
      <c r="SH3" s="260"/>
      <c r="SI3" s="260"/>
      <c r="SJ3" s="260"/>
      <c r="SK3" s="260"/>
      <c r="SL3" s="260"/>
      <c r="SM3" s="260"/>
      <c r="SN3" s="260"/>
      <c r="SO3" s="260"/>
      <c r="SP3" s="260"/>
      <c r="SQ3" s="260"/>
      <c r="SR3" s="260"/>
      <c r="SS3" s="260"/>
      <c r="ST3" s="260"/>
      <c r="SU3" s="260"/>
      <c r="SV3" s="260"/>
      <c r="SW3" s="260"/>
      <c r="SX3" s="260"/>
      <c r="SY3" s="260"/>
      <c r="SZ3" s="260"/>
      <c r="TA3" s="260"/>
      <c r="TB3" s="260"/>
      <c r="TC3" s="260"/>
      <c r="TD3" s="260"/>
      <c r="TE3" s="260"/>
      <c r="TF3" s="260"/>
      <c r="TG3" s="260"/>
      <c r="TH3" s="260"/>
      <c r="TI3" s="260"/>
      <c r="TJ3" s="260"/>
      <c r="TK3" s="260"/>
      <c r="TL3" s="260"/>
      <c r="TM3" s="260"/>
      <c r="TN3" s="260"/>
      <c r="TO3" s="260"/>
      <c r="TP3" s="260"/>
      <c r="TQ3" s="260"/>
      <c r="TR3" s="260"/>
      <c r="TS3" s="260"/>
      <c r="TT3" s="260"/>
      <c r="TU3" s="260"/>
      <c r="TV3" s="260"/>
      <c r="TW3" s="260"/>
      <c r="TX3" s="260"/>
      <c r="TY3" s="260"/>
      <c r="TZ3" s="260"/>
      <c r="UA3" s="260"/>
      <c r="UB3" s="260"/>
      <c r="UC3" s="260"/>
      <c r="UD3" s="260"/>
      <c r="UE3" s="260"/>
      <c r="UF3" s="260"/>
      <c r="UG3" s="260"/>
      <c r="UH3" s="260"/>
      <c r="UI3" s="260"/>
      <c r="UJ3" s="260"/>
      <c r="UK3" s="260"/>
      <c r="UL3" s="260"/>
      <c r="UM3" s="260"/>
      <c r="UN3" s="260"/>
      <c r="UO3" s="260"/>
      <c r="UP3" s="260"/>
      <c r="UQ3" s="260"/>
      <c r="UR3" s="260"/>
      <c r="US3" s="260"/>
      <c r="UT3" s="260"/>
      <c r="UU3" s="260"/>
      <c r="UV3" s="260"/>
      <c r="UW3" s="260"/>
      <c r="UX3" s="260"/>
      <c r="UY3" s="260"/>
      <c r="UZ3" s="260"/>
      <c r="VA3" s="260"/>
      <c r="VB3" s="260"/>
      <c r="VC3" s="260"/>
      <c r="VD3" s="260"/>
      <c r="VE3" s="260"/>
      <c r="VF3" s="260"/>
      <c r="VG3" s="260"/>
      <c r="VH3" s="260"/>
      <c r="VI3" s="260"/>
      <c r="VJ3" s="260"/>
      <c r="VK3" s="260"/>
      <c r="VL3" s="260"/>
      <c r="VM3" s="260"/>
      <c r="VN3" s="260"/>
      <c r="VO3" s="260"/>
      <c r="VP3" s="260"/>
      <c r="VQ3" s="260"/>
      <c r="VR3" s="260"/>
      <c r="VS3" s="260"/>
      <c r="VT3" s="260"/>
      <c r="VU3" s="260"/>
      <c r="VV3" s="260"/>
      <c r="VW3" s="260"/>
      <c r="VX3" s="260"/>
      <c r="VY3" s="260"/>
      <c r="VZ3" s="260"/>
      <c r="WA3" s="260"/>
      <c r="WB3" s="260"/>
      <c r="WC3" s="260"/>
      <c r="WD3" s="260"/>
      <c r="WE3" s="260"/>
      <c r="WF3" s="260"/>
      <c r="WG3" s="260"/>
      <c r="WH3" s="260"/>
      <c r="WI3" s="260"/>
      <c r="WJ3" s="260"/>
      <c r="WK3" s="260"/>
      <c r="WL3" s="260"/>
      <c r="WM3" s="260"/>
      <c r="WN3" s="260"/>
      <c r="WO3" s="260"/>
      <c r="WP3" s="260"/>
      <c r="WQ3" s="260"/>
      <c r="WR3" s="260"/>
      <c r="WS3" s="260"/>
      <c r="WT3" s="260"/>
      <c r="WU3" s="260"/>
      <c r="WV3" s="260"/>
      <c r="WW3" s="260"/>
      <c r="WX3" s="260"/>
      <c r="WY3" s="260"/>
      <c r="WZ3" s="260"/>
      <c r="XA3" s="260"/>
      <c r="XB3" s="260"/>
      <c r="XC3" s="260"/>
      <c r="XD3" s="260"/>
      <c r="XE3" s="260"/>
      <c r="XF3" s="260"/>
      <c r="XG3" s="260"/>
      <c r="XH3" s="260"/>
      <c r="XI3" s="260"/>
      <c r="XJ3" s="260"/>
      <c r="XK3" s="260"/>
      <c r="XL3" s="260"/>
      <c r="XM3" s="260"/>
      <c r="XN3" s="260"/>
      <c r="XO3" s="260"/>
      <c r="XP3" s="260"/>
      <c r="XQ3" s="260"/>
      <c r="XR3" s="260"/>
      <c r="XS3" s="260"/>
      <c r="XT3" s="260"/>
      <c r="XU3" s="260"/>
      <c r="XV3" s="260"/>
      <c r="XW3" s="260"/>
      <c r="XX3" s="260"/>
      <c r="XY3" s="260"/>
      <c r="XZ3" s="260"/>
      <c r="YA3" s="260"/>
      <c r="YB3" s="260"/>
      <c r="YC3" s="260"/>
      <c r="YD3" s="260"/>
      <c r="YE3" s="260"/>
      <c r="YF3" s="260"/>
      <c r="YG3" s="260"/>
      <c r="YH3" s="260"/>
      <c r="YI3" s="260"/>
      <c r="YJ3" s="260"/>
      <c r="YK3" s="260"/>
      <c r="YL3" s="260"/>
      <c r="YM3" s="260"/>
      <c r="YN3" s="260"/>
      <c r="YO3" s="260"/>
      <c r="YP3" s="260"/>
      <c r="YQ3" s="260"/>
      <c r="YR3" s="260"/>
      <c r="YS3" s="260"/>
      <c r="YT3" s="260"/>
      <c r="YU3" s="260"/>
      <c r="YV3" s="260"/>
      <c r="YW3" s="260"/>
      <c r="YX3" s="260"/>
      <c r="YY3" s="260"/>
      <c r="YZ3" s="260"/>
      <c r="ZA3" s="260"/>
      <c r="ZB3" s="260"/>
      <c r="ZC3" s="260"/>
      <c r="ZD3" s="260"/>
      <c r="ZE3" s="260"/>
    </row>
    <row r="4" spans="1:681" s="29" customFormat="1" ht="24.75" customHeight="1">
      <c r="A4" s="22" t="s">
        <v>31</v>
      </c>
      <c r="B4" s="320">
        <v>63845</v>
      </c>
      <c r="C4" s="320">
        <v>64464</v>
      </c>
      <c r="D4" s="28" t="e">
        <f>#REF!</f>
        <v>#REF!</v>
      </c>
      <c r="E4" s="26" t="e">
        <f t="shared" ref="E4:E14" si="0">(D4/D$15)</f>
        <v>#REF!</v>
      </c>
      <c r="F4" s="45" t="e">
        <f>#REF!</f>
        <v>#REF!</v>
      </c>
      <c r="G4" s="26" t="e">
        <f t="shared" ref="G4:G14" si="1">F4/$F$15</f>
        <v>#REF!</v>
      </c>
      <c r="H4" s="28" t="e">
        <f>#REF!</f>
        <v>#REF!</v>
      </c>
      <c r="I4" s="25" t="e">
        <f t="shared" ref="I4:I14" si="2">H4/$H$15</f>
        <v>#REF!</v>
      </c>
      <c r="J4" s="338"/>
      <c r="K4" s="339"/>
      <c r="L4" s="341" t="e">
        <f>#REF!</f>
        <v>#REF!</v>
      </c>
      <c r="M4" s="25" t="e">
        <f>L4/$L$15</f>
        <v>#REF!</v>
      </c>
      <c r="N4" s="28" t="e">
        <f>#REF!</f>
        <v>#REF!</v>
      </c>
      <c r="O4" s="27" t="e">
        <f>N4/$N$15</f>
        <v>#REF!</v>
      </c>
      <c r="P4" s="96" t="e">
        <f>#REF!</f>
        <v>#REF!</v>
      </c>
      <c r="Q4" s="27" t="e">
        <f t="shared" ref="Q4:Q14" si="3">P4/$P$15</f>
        <v>#REF!</v>
      </c>
      <c r="R4" s="28" t="e">
        <f>#REF!</f>
        <v>#REF!</v>
      </c>
      <c r="S4" s="25" t="e">
        <f t="shared" ref="S4:S14" si="4">R4/$R$15</f>
        <v>#REF!</v>
      </c>
      <c r="T4" s="28" t="e">
        <f>#REF!</f>
        <v>#REF!</v>
      </c>
      <c r="U4" s="27" t="e">
        <f t="shared" ref="U4:U14" si="5">(T4/T$15)</f>
        <v>#REF!</v>
      </c>
      <c r="V4" s="28" t="e">
        <f>#REF!</f>
        <v>#REF!</v>
      </c>
      <c r="W4" s="298" t="e">
        <f t="shared" ref="W4:W14" si="6">(V4/V$15)</f>
        <v>#REF!</v>
      </c>
      <c r="X4" s="28" t="e">
        <f>#REF!</f>
        <v>#REF!</v>
      </c>
      <c r="Y4" s="299" t="e">
        <f t="shared" ref="Y4:Y14" si="7">(X4/X$15)</f>
        <v>#REF!</v>
      </c>
      <c r="Z4" s="28" t="e">
        <f>Подуш!G3</f>
        <v>#REF!</v>
      </c>
      <c r="AA4" s="298" t="e">
        <f t="shared" ref="AA4:AA14" si="8">(Z4/Z$15)</f>
        <v>#REF!</v>
      </c>
      <c r="AB4" s="28" t="e">
        <f>#REF!</f>
        <v>#REF!</v>
      </c>
      <c r="AC4" s="27" t="e">
        <f t="shared" ref="AC4:AC14" si="9">(AB4/AB$15)</f>
        <v>#REF!</v>
      </c>
      <c r="AD4" s="324" t="e">
        <f>Подуш!Q3</f>
        <v>#REF!</v>
      </c>
      <c r="AE4" s="298" t="e">
        <f t="shared" ref="AE4:AE14" si="10">(AD4/AD$15)</f>
        <v>#REF!</v>
      </c>
      <c r="AF4" s="28"/>
      <c r="AG4" s="27">
        <f>(AF4/AF$15)</f>
        <v>0</v>
      </c>
      <c r="AH4" s="28"/>
      <c r="AI4" s="298" t="e">
        <f>(AH4/AH$15)</f>
        <v>#REF!</v>
      </c>
      <c r="AJ4" s="28" t="e">
        <f>#REF!</f>
        <v>#REF!</v>
      </c>
      <c r="AK4" s="27" t="e">
        <f t="shared" ref="AK4:AK14" si="11">$AJ$15/AJ4</f>
        <v>#REF!</v>
      </c>
      <c r="AL4" s="28" t="e">
        <f>#REF!</f>
        <v>#REF!</v>
      </c>
      <c r="AM4" s="27" t="e">
        <f t="shared" ref="AM4:AM14" si="12">(AL4/AL$15)</f>
        <v>#REF!</v>
      </c>
      <c r="AN4" s="28" t="e">
        <f>#REF!</f>
        <v>#REF!</v>
      </c>
      <c r="AO4" s="298" t="e">
        <f t="shared" ref="AO4:AO14" si="13">(AN4/AN$15)</f>
        <v>#REF!</v>
      </c>
      <c r="AP4" s="28" t="e">
        <f>#REF!</f>
        <v>#REF!</v>
      </c>
      <c r="AQ4" s="27" t="e">
        <f t="shared" ref="AQ4:AQ14" si="14">$AP$15/AP4</f>
        <v>#REF!</v>
      </c>
      <c r="AR4" s="96" t="e">
        <f>#REF!</f>
        <v>#REF!</v>
      </c>
      <c r="AS4" s="298" t="e">
        <f t="shared" ref="AS4:AS14" si="15">$AR$15/AR4</f>
        <v>#REF!</v>
      </c>
      <c r="AT4" s="28" t="e">
        <f>#REF!</f>
        <v>#REF!</v>
      </c>
      <c r="AU4" s="27" t="e">
        <f t="shared" ref="AU4:AU14" si="16">AT4/$AT$15</f>
        <v>#REF!</v>
      </c>
      <c r="AV4" s="28" t="e">
        <f>#REF!</f>
        <v>#REF!</v>
      </c>
      <c r="AW4" s="298" t="e">
        <f t="shared" ref="AW4:AW14" si="17">AV4/$AV$15</f>
        <v>#REF!</v>
      </c>
      <c r="AX4" s="28" t="e">
        <f>#REF!</f>
        <v>#REF!</v>
      </c>
      <c r="AY4" s="27" t="e">
        <f t="shared" ref="AY4:AY14" si="18">AX4/$AX$15</f>
        <v>#REF!</v>
      </c>
      <c r="AZ4" s="28" t="e">
        <f>#REF!</f>
        <v>#REF!</v>
      </c>
      <c r="BA4" s="27" t="e">
        <f t="shared" ref="BA4:BA14" si="19">AZ4/$AZ$15</f>
        <v>#REF!</v>
      </c>
      <c r="BB4" s="28" t="e">
        <f>#REF!</f>
        <v>#REF!</v>
      </c>
      <c r="BC4" s="27" t="e">
        <f>BB4/$BB$15</f>
        <v>#REF!</v>
      </c>
      <c r="BD4" s="28" t="e">
        <f>#REF!</f>
        <v>#REF!</v>
      </c>
      <c r="BE4" s="27" t="e">
        <f>BD4/$BD$15</f>
        <v>#REF!</v>
      </c>
      <c r="BF4" s="28" t="e">
        <f>#REF!</f>
        <v>#REF!</v>
      </c>
      <c r="BG4" s="27" t="e">
        <f t="shared" ref="BG4:BG14" si="20">BF4/$BF$15</f>
        <v>#REF!</v>
      </c>
      <c r="BH4" s="96" t="e">
        <f>#REF!</f>
        <v>#REF!</v>
      </c>
      <c r="BI4" s="27" t="e">
        <f t="shared" ref="BI4:BI14" si="21">BH4/$BH$15</f>
        <v>#REF!</v>
      </c>
      <c r="BJ4" s="28" t="e">
        <f>#REF!</f>
        <v>#REF!</v>
      </c>
      <c r="BK4" s="27" t="e">
        <f t="shared" ref="BK4:BK14" si="22">BJ4/$BJ$15</f>
        <v>#REF!</v>
      </c>
      <c r="BL4" s="28"/>
      <c r="BM4" s="27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59"/>
      <c r="DE4" s="259"/>
      <c r="DF4" s="259"/>
      <c r="DG4" s="259"/>
      <c r="DH4" s="259"/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59"/>
      <c r="EC4" s="259"/>
      <c r="ED4" s="259"/>
      <c r="EE4" s="259"/>
      <c r="EF4" s="259"/>
      <c r="EG4" s="259"/>
      <c r="EH4" s="259"/>
      <c r="EI4" s="259"/>
      <c r="EJ4" s="259"/>
      <c r="EK4" s="259"/>
      <c r="EL4" s="259"/>
      <c r="EM4" s="259"/>
      <c r="EN4" s="259"/>
      <c r="EO4" s="259"/>
      <c r="EP4" s="259"/>
      <c r="EQ4" s="259"/>
      <c r="ER4" s="259"/>
      <c r="ES4" s="259"/>
      <c r="ET4" s="259"/>
      <c r="EU4" s="259"/>
      <c r="EV4" s="259"/>
      <c r="EW4" s="259"/>
      <c r="EX4" s="259"/>
      <c r="EY4" s="259"/>
      <c r="EZ4" s="259"/>
      <c r="FA4" s="259"/>
      <c r="FB4" s="259"/>
      <c r="FC4" s="259"/>
      <c r="FD4" s="259"/>
      <c r="FE4" s="259"/>
      <c r="FF4" s="259"/>
      <c r="FG4" s="259"/>
      <c r="FH4" s="259"/>
      <c r="FI4" s="259"/>
      <c r="FJ4" s="259"/>
      <c r="FK4" s="259"/>
      <c r="FL4" s="259"/>
      <c r="FM4" s="259"/>
      <c r="FN4" s="259"/>
      <c r="FO4" s="259"/>
      <c r="FP4" s="259"/>
      <c r="FQ4" s="259"/>
      <c r="FR4" s="259"/>
      <c r="FS4" s="259"/>
      <c r="FT4" s="259"/>
      <c r="FU4" s="259"/>
      <c r="FV4" s="259"/>
      <c r="FW4" s="259"/>
      <c r="FX4" s="259"/>
      <c r="FY4" s="259"/>
      <c r="FZ4" s="259"/>
      <c r="GA4" s="259"/>
      <c r="GB4" s="259"/>
      <c r="GC4" s="259"/>
      <c r="GD4" s="259"/>
      <c r="GE4" s="259"/>
      <c r="GF4" s="259"/>
      <c r="GG4" s="259"/>
      <c r="GH4" s="259"/>
      <c r="GI4" s="259"/>
      <c r="GJ4" s="259"/>
      <c r="GK4" s="259"/>
      <c r="GL4" s="259"/>
      <c r="GM4" s="259"/>
      <c r="GN4" s="259"/>
      <c r="GO4" s="259"/>
      <c r="GP4" s="259"/>
      <c r="GQ4" s="259"/>
      <c r="GR4" s="259"/>
      <c r="GS4" s="259"/>
      <c r="GT4" s="259"/>
      <c r="GU4" s="259"/>
      <c r="GV4" s="259"/>
      <c r="GW4" s="259"/>
      <c r="GX4" s="259"/>
      <c r="GY4" s="259"/>
      <c r="GZ4" s="259"/>
      <c r="HA4" s="259"/>
      <c r="HB4" s="259"/>
      <c r="HC4" s="259"/>
      <c r="HD4" s="259"/>
      <c r="HE4" s="259"/>
      <c r="HF4" s="259"/>
      <c r="HG4" s="259"/>
      <c r="HH4" s="259"/>
      <c r="HI4" s="259"/>
      <c r="HJ4" s="259"/>
      <c r="HK4" s="259"/>
      <c r="HL4" s="259"/>
      <c r="HM4" s="259"/>
      <c r="HN4" s="259"/>
      <c r="HO4" s="259"/>
      <c r="HP4" s="259"/>
      <c r="HQ4" s="259"/>
      <c r="HR4" s="259"/>
      <c r="HS4" s="259"/>
      <c r="HT4" s="259"/>
      <c r="HU4" s="259"/>
      <c r="HV4" s="259"/>
      <c r="HW4" s="259"/>
      <c r="HX4" s="259"/>
      <c r="HY4" s="259"/>
      <c r="HZ4" s="259"/>
      <c r="IA4" s="259"/>
      <c r="IB4" s="259"/>
      <c r="IC4" s="259"/>
      <c r="ID4" s="259"/>
      <c r="IE4" s="259"/>
      <c r="IF4" s="259"/>
      <c r="IG4" s="259"/>
      <c r="IH4" s="259"/>
      <c r="II4" s="259"/>
      <c r="IJ4" s="259"/>
      <c r="IK4" s="259"/>
      <c r="IL4" s="259"/>
      <c r="IM4" s="259"/>
      <c r="IN4" s="259"/>
      <c r="IO4" s="259"/>
      <c r="IP4" s="259"/>
      <c r="IQ4" s="259"/>
      <c r="IR4" s="259"/>
      <c r="IS4" s="259"/>
      <c r="IT4" s="259"/>
      <c r="IU4" s="259"/>
      <c r="IV4" s="259"/>
      <c r="IW4" s="259"/>
      <c r="IX4" s="259"/>
      <c r="IY4" s="259"/>
      <c r="IZ4" s="259"/>
      <c r="JA4" s="259"/>
      <c r="JB4" s="259"/>
      <c r="JC4" s="259"/>
      <c r="JD4" s="259"/>
      <c r="JE4" s="259"/>
      <c r="JF4" s="259"/>
      <c r="JG4" s="259"/>
      <c r="JH4" s="259"/>
      <c r="JI4" s="259"/>
      <c r="JJ4" s="259"/>
      <c r="JK4" s="259"/>
      <c r="JL4" s="259"/>
      <c r="JM4" s="259"/>
      <c r="JN4" s="259"/>
      <c r="JO4" s="259"/>
      <c r="JP4" s="259"/>
      <c r="JQ4" s="259"/>
      <c r="JR4" s="259"/>
      <c r="JS4" s="259"/>
      <c r="JT4" s="259"/>
      <c r="JU4" s="259"/>
      <c r="JV4" s="259"/>
      <c r="JW4" s="259"/>
      <c r="JX4" s="259"/>
      <c r="JY4" s="259"/>
      <c r="JZ4" s="259"/>
      <c r="KA4" s="259"/>
      <c r="KB4" s="259"/>
      <c r="KC4" s="259"/>
      <c r="KD4" s="259"/>
      <c r="KE4" s="259"/>
      <c r="KF4" s="259"/>
      <c r="KG4" s="259"/>
      <c r="KH4" s="259"/>
      <c r="KI4" s="259"/>
      <c r="KJ4" s="259"/>
      <c r="KK4" s="259"/>
      <c r="KL4" s="259"/>
      <c r="KM4" s="259"/>
      <c r="KN4" s="259"/>
      <c r="KO4" s="259"/>
      <c r="KP4" s="259"/>
      <c r="KQ4" s="259"/>
      <c r="KR4" s="259"/>
      <c r="KS4" s="259"/>
      <c r="KT4" s="259"/>
      <c r="KU4" s="259"/>
      <c r="KV4" s="259"/>
      <c r="KW4" s="259"/>
      <c r="KX4" s="259"/>
      <c r="KY4" s="259"/>
      <c r="KZ4" s="259"/>
      <c r="LA4" s="259"/>
      <c r="LB4" s="259"/>
      <c r="LC4" s="259"/>
      <c r="LD4" s="259"/>
      <c r="LE4" s="259"/>
      <c r="LF4" s="259"/>
      <c r="LG4" s="259"/>
      <c r="LH4" s="259"/>
      <c r="LI4" s="259"/>
      <c r="LJ4" s="259"/>
      <c r="LK4" s="259"/>
      <c r="LL4" s="259"/>
      <c r="LM4" s="259"/>
      <c r="LN4" s="259"/>
      <c r="LO4" s="259"/>
      <c r="LP4" s="259"/>
      <c r="LQ4" s="259"/>
      <c r="LR4" s="259"/>
      <c r="LS4" s="259"/>
      <c r="LT4" s="259"/>
      <c r="LU4" s="259"/>
      <c r="LV4" s="259"/>
      <c r="LW4" s="259"/>
      <c r="LX4" s="259"/>
      <c r="LY4" s="259"/>
      <c r="LZ4" s="259"/>
      <c r="MA4" s="259"/>
      <c r="MB4" s="259"/>
      <c r="MC4" s="259"/>
      <c r="MD4" s="259"/>
      <c r="ME4" s="259"/>
      <c r="MF4" s="259"/>
      <c r="MG4" s="259"/>
      <c r="MH4" s="259"/>
      <c r="MI4" s="259"/>
      <c r="MJ4" s="259"/>
      <c r="MK4" s="259"/>
      <c r="ML4" s="259"/>
      <c r="MM4" s="259"/>
      <c r="MN4" s="259"/>
      <c r="MO4" s="259"/>
      <c r="MP4" s="259"/>
      <c r="MQ4" s="259"/>
      <c r="MR4" s="259"/>
      <c r="MS4" s="259"/>
      <c r="MT4" s="259"/>
      <c r="MU4" s="259"/>
      <c r="MV4" s="259"/>
      <c r="MW4" s="259"/>
      <c r="MX4" s="259"/>
      <c r="MY4" s="259"/>
      <c r="MZ4" s="259"/>
      <c r="NA4" s="259"/>
      <c r="NB4" s="259"/>
      <c r="NC4" s="259"/>
      <c r="ND4" s="259"/>
      <c r="NE4" s="259"/>
      <c r="NF4" s="259"/>
      <c r="NG4" s="259"/>
      <c r="NH4" s="259"/>
      <c r="NI4" s="259"/>
      <c r="NJ4" s="259"/>
      <c r="NK4" s="259"/>
      <c r="NL4" s="259"/>
      <c r="NM4" s="259"/>
      <c r="NN4" s="259"/>
      <c r="NO4" s="259"/>
      <c r="NP4" s="259"/>
      <c r="NQ4" s="259"/>
      <c r="NR4" s="259"/>
      <c r="NS4" s="259"/>
      <c r="NT4" s="259"/>
      <c r="NU4" s="259"/>
      <c r="NV4" s="259"/>
      <c r="NW4" s="259"/>
      <c r="NX4" s="259"/>
      <c r="NY4" s="259"/>
      <c r="NZ4" s="259"/>
      <c r="OA4" s="259"/>
      <c r="OB4" s="259"/>
      <c r="OC4" s="259"/>
      <c r="OD4" s="259"/>
      <c r="OE4" s="259"/>
      <c r="OF4" s="259"/>
      <c r="OG4" s="259"/>
      <c r="OH4" s="259"/>
      <c r="OI4" s="259"/>
      <c r="OJ4" s="259"/>
      <c r="OK4" s="259"/>
      <c r="OL4" s="259"/>
      <c r="OM4" s="259"/>
      <c r="ON4" s="259"/>
      <c r="OO4" s="259"/>
      <c r="OP4" s="259"/>
      <c r="OQ4" s="259"/>
      <c r="OR4" s="259"/>
      <c r="OS4" s="259"/>
      <c r="OT4" s="259"/>
      <c r="OU4" s="259"/>
      <c r="OV4" s="259"/>
      <c r="OW4" s="259"/>
      <c r="OX4" s="259"/>
      <c r="OY4" s="259"/>
      <c r="OZ4" s="259"/>
      <c r="PA4" s="259"/>
      <c r="PB4" s="259"/>
      <c r="PC4" s="259"/>
      <c r="PD4" s="259"/>
      <c r="PE4" s="259"/>
      <c r="PF4" s="259"/>
      <c r="PG4" s="259"/>
      <c r="PH4" s="259"/>
      <c r="PI4" s="259"/>
      <c r="PJ4" s="259"/>
      <c r="PK4" s="259"/>
      <c r="PL4" s="259"/>
      <c r="PM4" s="259"/>
      <c r="PN4" s="259"/>
      <c r="PO4" s="259"/>
      <c r="PP4" s="259"/>
      <c r="PQ4" s="259"/>
      <c r="PR4" s="259"/>
      <c r="PS4" s="259"/>
      <c r="PT4" s="259"/>
      <c r="PU4" s="259"/>
      <c r="PV4" s="259"/>
      <c r="PW4" s="259"/>
      <c r="PX4" s="259"/>
      <c r="PY4" s="259"/>
      <c r="PZ4" s="259"/>
      <c r="QA4" s="259"/>
      <c r="QB4" s="259"/>
      <c r="QC4" s="259"/>
      <c r="QD4" s="259"/>
      <c r="QE4" s="259"/>
      <c r="QF4" s="259"/>
      <c r="QG4" s="259"/>
      <c r="QH4" s="259"/>
      <c r="QI4" s="259"/>
      <c r="QJ4" s="259"/>
      <c r="QK4" s="259"/>
      <c r="QL4" s="259"/>
      <c r="QM4" s="259"/>
      <c r="QN4" s="259"/>
      <c r="QO4" s="259"/>
      <c r="QP4" s="259"/>
      <c r="QQ4" s="259"/>
      <c r="QR4" s="259"/>
      <c r="QS4" s="259"/>
      <c r="QT4" s="259"/>
      <c r="QU4" s="259"/>
      <c r="QV4" s="259"/>
      <c r="QW4" s="259"/>
      <c r="QX4" s="259"/>
      <c r="QY4" s="259"/>
      <c r="QZ4" s="259"/>
      <c r="RA4" s="259"/>
      <c r="RB4" s="259"/>
      <c r="RC4" s="259"/>
      <c r="RD4" s="259"/>
      <c r="RE4" s="259"/>
      <c r="RF4" s="259"/>
      <c r="RG4" s="259"/>
      <c r="RH4" s="259"/>
      <c r="RI4" s="259"/>
      <c r="RJ4" s="259"/>
      <c r="RK4" s="259"/>
      <c r="RL4" s="259"/>
      <c r="RM4" s="259"/>
      <c r="RN4" s="259"/>
      <c r="RO4" s="259"/>
      <c r="RP4" s="259"/>
      <c r="RQ4" s="259"/>
      <c r="RR4" s="259"/>
      <c r="RS4" s="259"/>
      <c r="RT4" s="259"/>
      <c r="RU4" s="259"/>
      <c r="RV4" s="259"/>
      <c r="RW4" s="259"/>
      <c r="RX4" s="259"/>
      <c r="RY4" s="259"/>
      <c r="RZ4" s="259"/>
      <c r="SA4" s="259"/>
      <c r="SB4" s="259"/>
      <c r="SC4" s="259"/>
      <c r="SD4" s="259"/>
      <c r="SE4" s="259"/>
      <c r="SF4" s="259"/>
      <c r="SG4" s="259"/>
      <c r="SH4" s="259"/>
      <c r="SI4" s="259"/>
      <c r="SJ4" s="259"/>
      <c r="SK4" s="259"/>
      <c r="SL4" s="259"/>
      <c r="SM4" s="259"/>
      <c r="SN4" s="259"/>
      <c r="SO4" s="259"/>
      <c r="SP4" s="259"/>
      <c r="SQ4" s="259"/>
      <c r="SR4" s="259"/>
      <c r="SS4" s="259"/>
      <c r="ST4" s="259"/>
      <c r="SU4" s="259"/>
      <c r="SV4" s="259"/>
      <c r="SW4" s="259"/>
      <c r="SX4" s="259"/>
      <c r="SY4" s="259"/>
      <c r="SZ4" s="259"/>
      <c r="TA4" s="259"/>
      <c r="TB4" s="259"/>
      <c r="TC4" s="259"/>
      <c r="TD4" s="259"/>
      <c r="TE4" s="259"/>
      <c r="TF4" s="259"/>
      <c r="TG4" s="259"/>
      <c r="TH4" s="259"/>
      <c r="TI4" s="259"/>
      <c r="TJ4" s="259"/>
      <c r="TK4" s="259"/>
      <c r="TL4" s="259"/>
      <c r="TM4" s="259"/>
      <c r="TN4" s="259"/>
      <c r="TO4" s="259"/>
      <c r="TP4" s="259"/>
      <c r="TQ4" s="259"/>
      <c r="TR4" s="259"/>
      <c r="TS4" s="259"/>
      <c r="TT4" s="259"/>
      <c r="TU4" s="259"/>
      <c r="TV4" s="259"/>
      <c r="TW4" s="259"/>
      <c r="TX4" s="259"/>
      <c r="TY4" s="259"/>
      <c r="TZ4" s="259"/>
      <c r="UA4" s="259"/>
      <c r="UB4" s="259"/>
      <c r="UC4" s="259"/>
      <c r="UD4" s="259"/>
      <c r="UE4" s="259"/>
      <c r="UF4" s="259"/>
      <c r="UG4" s="259"/>
      <c r="UH4" s="259"/>
      <c r="UI4" s="259"/>
      <c r="UJ4" s="259"/>
      <c r="UK4" s="259"/>
      <c r="UL4" s="259"/>
      <c r="UM4" s="259"/>
      <c r="UN4" s="259"/>
      <c r="UO4" s="259"/>
      <c r="UP4" s="259"/>
      <c r="UQ4" s="259"/>
      <c r="UR4" s="259"/>
      <c r="US4" s="259"/>
      <c r="UT4" s="259"/>
      <c r="UU4" s="259"/>
      <c r="UV4" s="259"/>
      <c r="UW4" s="259"/>
      <c r="UX4" s="259"/>
      <c r="UY4" s="259"/>
      <c r="UZ4" s="259"/>
      <c r="VA4" s="259"/>
      <c r="VB4" s="259"/>
      <c r="VC4" s="259"/>
      <c r="VD4" s="259"/>
      <c r="VE4" s="259"/>
      <c r="VF4" s="259"/>
      <c r="VG4" s="259"/>
      <c r="VH4" s="259"/>
      <c r="VI4" s="259"/>
      <c r="VJ4" s="259"/>
      <c r="VK4" s="259"/>
      <c r="VL4" s="259"/>
      <c r="VM4" s="259"/>
      <c r="VN4" s="259"/>
      <c r="VO4" s="259"/>
      <c r="VP4" s="259"/>
      <c r="VQ4" s="259"/>
      <c r="VR4" s="259"/>
      <c r="VS4" s="259"/>
      <c r="VT4" s="259"/>
      <c r="VU4" s="259"/>
      <c r="VV4" s="259"/>
      <c r="VW4" s="259"/>
      <c r="VX4" s="259"/>
      <c r="VY4" s="259"/>
      <c r="VZ4" s="259"/>
      <c r="WA4" s="259"/>
      <c r="WB4" s="259"/>
      <c r="WC4" s="259"/>
      <c r="WD4" s="259"/>
      <c r="WE4" s="259"/>
      <c r="WF4" s="259"/>
      <c r="WG4" s="259"/>
      <c r="WH4" s="259"/>
      <c r="WI4" s="259"/>
      <c r="WJ4" s="259"/>
      <c r="WK4" s="259"/>
      <c r="WL4" s="259"/>
      <c r="WM4" s="259"/>
      <c r="WN4" s="259"/>
      <c r="WO4" s="259"/>
      <c r="WP4" s="259"/>
      <c r="WQ4" s="259"/>
      <c r="WR4" s="259"/>
      <c r="WS4" s="259"/>
      <c r="WT4" s="259"/>
      <c r="WU4" s="259"/>
      <c r="WV4" s="259"/>
      <c r="WW4" s="259"/>
      <c r="WX4" s="259"/>
      <c r="WY4" s="259"/>
      <c r="WZ4" s="259"/>
      <c r="XA4" s="259"/>
      <c r="XB4" s="259"/>
      <c r="XC4" s="259"/>
      <c r="XD4" s="259"/>
      <c r="XE4" s="259"/>
      <c r="XF4" s="259"/>
      <c r="XG4" s="259"/>
      <c r="XH4" s="259"/>
      <c r="XI4" s="259"/>
      <c r="XJ4" s="259"/>
      <c r="XK4" s="259"/>
      <c r="XL4" s="259"/>
      <c r="XM4" s="259"/>
      <c r="XN4" s="259"/>
      <c r="XO4" s="259"/>
      <c r="XP4" s="259"/>
      <c r="XQ4" s="259"/>
      <c r="XR4" s="259"/>
      <c r="XS4" s="259"/>
      <c r="XT4" s="259"/>
      <c r="XU4" s="259"/>
      <c r="XV4" s="259"/>
      <c r="XW4" s="259"/>
      <c r="XX4" s="259"/>
      <c r="XY4" s="259"/>
      <c r="XZ4" s="259"/>
      <c r="YA4" s="259"/>
      <c r="YB4" s="259"/>
      <c r="YC4" s="259"/>
      <c r="YD4" s="259"/>
      <c r="YE4" s="259"/>
      <c r="YF4" s="259"/>
      <c r="YG4" s="259"/>
      <c r="YH4" s="259"/>
      <c r="YI4" s="259"/>
      <c r="YJ4" s="259"/>
      <c r="YK4" s="259"/>
      <c r="YL4" s="259"/>
      <c r="YM4" s="259"/>
      <c r="YN4" s="259"/>
      <c r="YO4" s="259"/>
      <c r="YP4" s="259"/>
      <c r="YQ4" s="259"/>
      <c r="YR4" s="259"/>
      <c r="YS4" s="259"/>
      <c r="YT4" s="259"/>
      <c r="YU4" s="259"/>
      <c r="YV4" s="259"/>
      <c r="YW4" s="259"/>
      <c r="YX4" s="259"/>
      <c r="YY4" s="259"/>
      <c r="YZ4" s="259"/>
      <c r="ZA4" s="259"/>
      <c r="ZB4" s="259"/>
      <c r="ZC4" s="259"/>
      <c r="ZD4" s="259"/>
      <c r="ZE4" s="259"/>
    </row>
    <row r="5" spans="1:681" s="31" customFormat="1" ht="21" customHeight="1">
      <c r="A5" s="30" t="s">
        <v>33</v>
      </c>
      <c r="B5" s="321">
        <v>19308</v>
      </c>
      <c r="C5" s="321">
        <v>19616</v>
      </c>
      <c r="D5" s="28" t="e">
        <f>#REF!</f>
        <v>#REF!</v>
      </c>
      <c r="E5" s="26" t="e">
        <f t="shared" si="0"/>
        <v>#REF!</v>
      </c>
      <c r="F5" s="28" t="e">
        <f>#REF!</f>
        <v>#REF!</v>
      </c>
      <c r="G5" s="26" t="e">
        <f t="shared" si="1"/>
        <v>#REF!</v>
      </c>
      <c r="H5" s="28" t="e">
        <f>#REF!</f>
        <v>#REF!</v>
      </c>
      <c r="I5" s="25" t="e">
        <f t="shared" si="2"/>
        <v>#REF!</v>
      </c>
      <c r="J5" s="338"/>
      <c r="K5" s="339"/>
      <c r="L5" s="341" t="e">
        <f>#REF!</f>
        <v>#REF!</v>
      </c>
      <c r="M5" s="25" t="e">
        <f>L5/$L$15</f>
        <v>#REF!</v>
      </c>
      <c r="N5" s="301" t="e">
        <f>#REF!</f>
        <v>#REF!</v>
      </c>
      <c r="O5" s="27" t="e">
        <f t="shared" ref="O5:O14" si="23">N5/$N$15</f>
        <v>#REF!</v>
      </c>
      <c r="P5" s="28" t="e">
        <f>#REF!</f>
        <v>#REF!</v>
      </c>
      <c r="Q5" s="27" t="e">
        <f t="shared" si="3"/>
        <v>#REF!</v>
      </c>
      <c r="R5" s="28" t="e">
        <f>#REF!</f>
        <v>#REF!</v>
      </c>
      <c r="S5" s="25" t="e">
        <f t="shared" si="4"/>
        <v>#REF!</v>
      </c>
      <c r="T5" s="28" t="e">
        <f>#REF!</f>
        <v>#REF!</v>
      </c>
      <c r="U5" s="27" t="e">
        <f t="shared" si="5"/>
        <v>#REF!</v>
      </c>
      <c r="V5" s="28" t="e">
        <f>#REF!</f>
        <v>#REF!</v>
      </c>
      <c r="W5" s="298" t="e">
        <f t="shared" si="6"/>
        <v>#REF!</v>
      </c>
      <c r="X5" s="28" t="e">
        <f>#REF!</f>
        <v>#REF!</v>
      </c>
      <c r="Y5" s="27" t="e">
        <f t="shared" si="7"/>
        <v>#REF!</v>
      </c>
      <c r="Z5" s="28" t="e">
        <f>Подуш!G4</f>
        <v>#REF!</v>
      </c>
      <c r="AA5" s="298" t="e">
        <f t="shared" si="8"/>
        <v>#REF!</v>
      </c>
      <c r="AB5" s="28" t="e">
        <f>#REF!</f>
        <v>#REF!</v>
      </c>
      <c r="AC5" s="27" t="e">
        <f t="shared" si="9"/>
        <v>#REF!</v>
      </c>
      <c r="AD5" s="324" t="e">
        <f>Подуш!Q4</f>
        <v>#REF!</v>
      </c>
      <c r="AE5" s="298" t="e">
        <f t="shared" si="10"/>
        <v>#REF!</v>
      </c>
      <c r="AF5" s="45" t="e">
        <f>#REF!</f>
        <v>#REF!</v>
      </c>
      <c r="AG5" s="27" t="e">
        <f t="shared" ref="AG5:AG14" si="24">(AF5/AF$15)</f>
        <v>#REF!</v>
      </c>
      <c r="AH5" s="28" t="e">
        <f>Подуш!L4</f>
        <v>#REF!</v>
      </c>
      <c r="AI5" s="298" t="e">
        <f t="shared" ref="AI5:AI14" si="25">(AH5/AH$15)</f>
        <v>#REF!</v>
      </c>
      <c r="AJ5" s="301" t="e">
        <f>#REF!</f>
        <v>#REF!</v>
      </c>
      <c r="AK5" s="27" t="e">
        <f t="shared" si="11"/>
        <v>#REF!</v>
      </c>
      <c r="AL5" s="301" t="e">
        <f>#REF!</f>
        <v>#REF!</v>
      </c>
      <c r="AM5" s="27" t="e">
        <f t="shared" si="12"/>
        <v>#REF!</v>
      </c>
      <c r="AN5" s="301" t="e">
        <f>#REF!</f>
        <v>#REF!</v>
      </c>
      <c r="AO5" s="298" t="e">
        <f t="shared" si="13"/>
        <v>#REF!</v>
      </c>
      <c r="AP5" s="301" t="e">
        <f>#REF!</f>
        <v>#REF!</v>
      </c>
      <c r="AQ5" s="27" t="e">
        <f t="shared" si="14"/>
        <v>#REF!</v>
      </c>
      <c r="AR5" s="301" t="e">
        <f>#REF!</f>
        <v>#REF!</v>
      </c>
      <c r="AS5" s="298" t="e">
        <f t="shared" si="15"/>
        <v>#REF!</v>
      </c>
      <c r="AT5" s="301" t="e">
        <f>#REF!</f>
        <v>#REF!</v>
      </c>
      <c r="AU5" s="27" t="e">
        <f t="shared" si="16"/>
        <v>#REF!</v>
      </c>
      <c r="AV5" s="301" t="e">
        <f>#REF!</f>
        <v>#REF!</v>
      </c>
      <c r="AW5" s="298" t="e">
        <f t="shared" si="17"/>
        <v>#REF!</v>
      </c>
      <c r="AX5" s="28" t="e">
        <f>#REF!</f>
        <v>#REF!</v>
      </c>
      <c r="AY5" s="27" t="e">
        <f t="shared" si="18"/>
        <v>#REF!</v>
      </c>
      <c r="AZ5" s="28" t="e">
        <f>#REF!</f>
        <v>#REF!</v>
      </c>
      <c r="BA5" s="27" t="e">
        <f t="shared" si="19"/>
        <v>#REF!</v>
      </c>
      <c r="BB5" s="28" t="e">
        <f>#REF!</f>
        <v>#REF!</v>
      </c>
      <c r="BC5" s="27" t="e">
        <f t="shared" ref="BC5:BC14" si="26">BB5/$BB$15</f>
        <v>#REF!</v>
      </c>
      <c r="BD5" s="28" t="e">
        <f>#REF!</f>
        <v>#REF!</v>
      </c>
      <c r="BE5" s="27" t="e">
        <f t="shared" ref="BE5:BE14" si="27">BD5/$BD$15</f>
        <v>#REF!</v>
      </c>
      <c r="BF5" s="28" t="e">
        <f>#REF!</f>
        <v>#REF!</v>
      </c>
      <c r="BG5" s="27" t="e">
        <f t="shared" si="20"/>
        <v>#REF!</v>
      </c>
      <c r="BH5" s="96" t="e">
        <f>#REF!</f>
        <v>#REF!</v>
      </c>
      <c r="BI5" s="27" t="e">
        <f t="shared" si="21"/>
        <v>#REF!</v>
      </c>
      <c r="BJ5" s="28" t="e">
        <f>#REF!</f>
        <v>#REF!</v>
      </c>
      <c r="BK5" s="27" t="e">
        <f t="shared" si="22"/>
        <v>#REF!</v>
      </c>
      <c r="BL5" s="28" t="e">
        <f>#REF!</f>
        <v>#REF!</v>
      </c>
      <c r="BM5" s="27" t="e">
        <f t="shared" ref="BM5:BM14" si="28">BL5/$BL$15</f>
        <v>#REF!</v>
      </c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259"/>
      <c r="DH5" s="259"/>
      <c r="DI5" s="259"/>
      <c r="DJ5" s="259"/>
      <c r="DK5" s="259"/>
      <c r="DL5" s="259"/>
      <c r="DM5" s="259"/>
      <c r="DN5" s="259"/>
      <c r="DO5" s="259"/>
      <c r="DP5" s="259"/>
      <c r="DQ5" s="259"/>
      <c r="DR5" s="259"/>
      <c r="DS5" s="259"/>
      <c r="DT5" s="259"/>
      <c r="DU5" s="259"/>
      <c r="DV5" s="259"/>
      <c r="DW5" s="259"/>
      <c r="DX5" s="259"/>
      <c r="DY5" s="259"/>
      <c r="DZ5" s="259"/>
      <c r="EA5" s="259"/>
      <c r="EB5" s="259"/>
      <c r="EC5" s="259"/>
      <c r="ED5" s="259"/>
      <c r="EE5" s="259"/>
      <c r="EF5" s="259"/>
      <c r="EG5" s="259"/>
      <c r="EH5" s="259"/>
      <c r="EI5" s="259"/>
      <c r="EJ5" s="259"/>
      <c r="EK5" s="259"/>
      <c r="EL5" s="259"/>
      <c r="EM5" s="259"/>
      <c r="EN5" s="259"/>
      <c r="EO5" s="259"/>
      <c r="EP5" s="259"/>
      <c r="EQ5" s="259"/>
      <c r="ER5" s="259"/>
      <c r="ES5" s="259"/>
      <c r="ET5" s="259"/>
      <c r="EU5" s="259"/>
      <c r="EV5" s="259"/>
      <c r="EW5" s="259"/>
      <c r="EX5" s="259"/>
      <c r="EY5" s="259"/>
      <c r="EZ5" s="259"/>
      <c r="FA5" s="259"/>
      <c r="FB5" s="259"/>
      <c r="FC5" s="259"/>
      <c r="FD5" s="259"/>
      <c r="FE5" s="259"/>
      <c r="FF5" s="259"/>
      <c r="FG5" s="259"/>
      <c r="FH5" s="259"/>
      <c r="FI5" s="259"/>
      <c r="FJ5" s="259"/>
      <c r="FK5" s="259"/>
      <c r="FL5" s="259"/>
      <c r="FM5" s="259"/>
      <c r="FN5" s="259"/>
      <c r="FO5" s="259"/>
      <c r="FP5" s="259"/>
      <c r="FQ5" s="259"/>
      <c r="FR5" s="259"/>
      <c r="FS5" s="259"/>
      <c r="FT5" s="259"/>
      <c r="FU5" s="259"/>
      <c r="FV5" s="259"/>
      <c r="FW5" s="259"/>
      <c r="FX5" s="259"/>
      <c r="FY5" s="259"/>
      <c r="FZ5" s="259"/>
      <c r="GA5" s="259"/>
      <c r="GB5" s="259"/>
      <c r="GC5" s="259"/>
      <c r="GD5" s="259"/>
      <c r="GE5" s="259"/>
      <c r="GF5" s="259"/>
      <c r="GG5" s="259"/>
      <c r="GH5" s="259"/>
      <c r="GI5" s="259"/>
      <c r="GJ5" s="259"/>
      <c r="GK5" s="259"/>
      <c r="GL5" s="259"/>
      <c r="GM5" s="259"/>
      <c r="GN5" s="259"/>
      <c r="GO5" s="259"/>
      <c r="GP5" s="259"/>
      <c r="GQ5" s="259"/>
      <c r="GR5" s="259"/>
      <c r="GS5" s="259"/>
      <c r="GT5" s="259"/>
      <c r="GU5" s="259"/>
      <c r="GV5" s="259"/>
      <c r="GW5" s="259"/>
      <c r="GX5" s="259"/>
      <c r="GY5" s="259"/>
      <c r="GZ5" s="259"/>
      <c r="HA5" s="259"/>
      <c r="HB5" s="259"/>
      <c r="HC5" s="259"/>
      <c r="HD5" s="259"/>
      <c r="HE5" s="259"/>
      <c r="HF5" s="259"/>
      <c r="HG5" s="259"/>
      <c r="HH5" s="259"/>
      <c r="HI5" s="259"/>
      <c r="HJ5" s="259"/>
      <c r="HK5" s="259"/>
      <c r="HL5" s="259"/>
      <c r="HM5" s="259"/>
      <c r="HN5" s="259"/>
      <c r="HO5" s="259"/>
      <c r="HP5" s="259"/>
      <c r="HQ5" s="259"/>
      <c r="HR5" s="259"/>
      <c r="HS5" s="259"/>
      <c r="HT5" s="259"/>
      <c r="HU5" s="259"/>
      <c r="HV5" s="259"/>
      <c r="HW5" s="259"/>
      <c r="HX5" s="259"/>
      <c r="HY5" s="259"/>
      <c r="HZ5" s="259"/>
      <c r="IA5" s="259"/>
      <c r="IB5" s="259"/>
      <c r="IC5" s="259"/>
      <c r="ID5" s="259"/>
      <c r="IE5" s="259"/>
      <c r="IF5" s="259"/>
      <c r="IG5" s="259"/>
      <c r="IH5" s="259"/>
      <c r="II5" s="259"/>
      <c r="IJ5" s="259"/>
      <c r="IK5" s="259"/>
      <c r="IL5" s="259"/>
      <c r="IM5" s="259"/>
      <c r="IN5" s="259"/>
      <c r="IO5" s="259"/>
      <c r="IP5" s="259"/>
      <c r="IQ5" s="259"/>
      <c r="IR5" s="259"/>
      <c r="IS5" s="259"/>
      <c r="IT5" s="259"/>
      <c r="IU5" s="259"/>
      <c r="IV5" s="259"/>
      <c r="IW5" s="259"/>
      <c r="IX5" s="259"/>
      <c r="IY5" s="259"/>
      <c r="IZ5" s="259"/>
      <c r="JA5" s="259"/>
      <c r="JB5" s="259"/>
      <c r="JC5" s="259"/>
      <c r="JD5" s="259"/>
      <c r="JE5" s="259"/>
      <c r="JF5" s="259"/>
      <c r="JG5" s="259"/>
      <c r="JH5" s="259"/>
      <c r="JI5" s="259"/>
      <c r="JJ5" s="259"/>
      <c r="JK5" s="259"/>
      <c r="JL5" s="259"/>
      <c r="JM5" s="259"/>
      <c r="JN5" s="259"/>
      <c r="JO5" s="259"/>
      <c r="JP5" s="259"/>
      <c r="JQ5" s="259"/>
      <c r="JR5" s="259"/>
      <c r="JS5" s="259"/>
      <c r="JT5" s="259"/>
      <c r="JU5" s="259"/>
      <c r="JV5" s="259"/>
      <c r="JW5" s="259"/>
      <c r="JX5" s="259"/>
      <c r="JY5" s="259"/>
      <c r="JZ5" s="259"/>
      <c r="KA5" s="259"/>
      <c r="KB5" s="259"/>
      <c r="KC5" s="259"/>
      <c r="KD5" s="259"/>
      <c r="KE5" s="259"/>
      <c r="KF5" s="259"/>
      <c r="KG5" s="259"/>
      <c r="KH5" s="259"/>
      <c r="KI5" s="259"/>
      <c r="KJ5" s="259"/>
      <c r="KK5" s="259"/>
      <c r="KL5" s="259"/>
      <c r="KM5" s="259"/>
      <c r="KN5" s="259"/>
      <c r="KO5" s="259"/>
      <c r="KP5" s="259"/>
      <c r="KQ5" s="259"/>
      <c r="KR5" s="259"/>
      <c r="KS5" s="259"/>
      <c r="KT5" s="259"/>
      <c r="KU5" s="259"/>
      <c r="KV5" s="259"/>
      <c r="KW5" s="259"/>
      <c r="KX5" s="259"/>
      <c r="KY5" s="259"/>
      <c r="KZ5" s="259"/>
      <c r="LA5" s="259"/>
      <c r="LB5" s="259"/>
      <c r="LC5" s="259"/>
      <c r="LD5" s="259"/>
      <c r="LE5" s="259"/>
      <c r="LF5" s="259"/>
      <c r="LG5" s="259"/>
      <c r="LH5" s="259"/>
      <c r="LI5" s="259"/>
      <c r="LJ5" s="259"/>
      <c r="LK5" s="259"/>
      <c r="LL5" s="259"/>
      <c r="LM5" s="259"/>
      <c r="LN5" s="259"/>
      <c r="LO5" s="259"/>
      <c r="LP5" s="259"/>
      <c r="LQ5" s="259"/>
      <c r="LR5" s="259"/>
      <c r="LS5" s="259"/>
      <c r="LT5" s="259"/>
      <c r="LU5" s="259"/>
      <c r="LV5" s="259"/>
      <c r="LW5" s="259"/>
      <c r="LX5" s="259"/>
      <c r="LY5" s="259"/>
      <c r="LZ5" s="259"/>
      <c r="MA5" s="259"/>
      <c r="MB5" s="259"/>
      <c r="MC5" s="259"/>
      <c r="MD5" s="259"/>
      <c r="ME5" s="259"/>
      <c r="MF5" s="259"/>
      <c r="MG5" s="259"/>
      <c r="MH5" s="259"/>
      <c r="MI5" s="259"/>
      <c r="MJ5" s="259"/>
      <c r="MK5" s="259"/>
      <c r="ML5" s="259"/>
      <c r="MM5" s="259"/>
      <c r="MN5" s="259"/>
      <c r="MO5" s="259"/>
      <c r="MP5" s="259"/>
      <c r="MQ5" s="259"/>
      <c r="MR5" s="259"/>
      <c r="MS5" s="259"/>
      <c r="MT5" s="259"/>
      <c r="MU5" s="259"/>
      <c r="MV5" s="259"/>
      <c r="MW5" s="259"/>
      <c r="MX5" s="259"/>
      <c r="MY5" s="259"/>
      <c r="MZ5" s="259"/>
      <c r="NA5" s="259"/>
      <c r="NB5" s="259"/>
      <c r="NC5" s="259"/>
      <c r="ND5" s="259"/>
      <c r="NE5" s="259"/>
      <c r="NF5" s="259"/>
      <c r="NG5" s="259"/>
      <c r="NH5" s="259"/>
      <c r="NI5" s="259"/>
      <c r="NJ5" s="259"/>
      <c r="NK5" s="259"/>
      <c r="NL5" s="259"/>
      <c r="NM5" s="259"/>
      <c r="NN5" s="259"/>
      <c r="NO5" s="259"/>
      <c r="NP5" s="259"/>
      <c r="NQ5" s="259"/>
      <c r="NR5" s="259"/>
      <c r="NS5" s="259"/>
      <c r="NT5" s="259"/>
      <c r="NU5" s="259"/>
      <c r="NV5" s="259"/>
      <c r="NW5" s="259"/>
      <c r="NX5" s="259"/>
      <c r="NY5" s="259"/>
      <c r="NZ5" s="259"/>
      <c r="OA5" s="259"/>
      <c r="OB5" s="259"/>
      <c r="OC5" s="259"/>
      <c r="OD5" s="259"/>
      <c r="OE5" s="259"/>
      <c r="OF5" s="259"/>
      <c r="OG5" s="259"/>
      <c r="OH5" s="259"/>
      <c r="OI5" s="259"/>
      <c r="OJ5" s="259"/>
      <c r="OK5" s="259"/>
      <c r="OL5" s="259"/>
      <c r="OM5" s="259"/>
      <c r="ON5" s="259"/>
      <c r="OO5" s="259"/>
      <c r="OP5" s="259"/>
      <c r="OQ5" s="259"/>
      <c r="OR5" s="259"/>
      <c r="OS5" s="259"/>
      <c r="OT5" s="259"/>
      <c r="OU5" s="259"/>
      <c r="OV5" s="259"/>
      <c r="OW5" s="259"/>
      <c r="OX5" s="259"/>
      <c r="OY5" s="259"/>
      <c r="OZ5" s="259"/>
      <c r="PA5" s="259"/>
      <c r="PB5" s="259"/>
      <c r="PC5" s="259"/>
      <c r="PD5" s="259"/>
      <c r="PE5" s="259"/>
      <c r="PF5" s="259"/>
      <c r="PG5" s="259"/>
      <c r="PH5" s="259"/>
      <c r="PI5" s="259"/>
      <c r="PJ5" s="259"/>
      <c r="PK5" s="259"/>
      <c r="PL5" s="259"/>
      <c r="PM5" s="259"/>
      <c r="PN5" s="259"/>
      <c r="PO5" s="259"/>
      <c r="PP5" s="259"/>
      <c r="PQ5" s="259"/>
      <c r="PR5" s="259"/>
      <c r="PS5" s="259"/>
      <c r="PT5" s="259"/>
      <c r="PU5" s="259"/>
      <c r="PV5" s="259"/>
      <c r="PW5" s="259"/>
      <c r="PX5" s="259"/>
      <c r="PY5" s="259"/>
      <c r="PZ5" s="259"/>
      <c r="QA5" s="259"/>
      <c r="QB5" s="259"/>
      <c r="QC5" s="259"/>
      <c r="QD5" s="259"/>
      <c r="QE5" s="259"/>
      <c r="QF5" s="259"/>
      <c r="QG5" s="259"/>
      <c r="QH5" s="259"/>
      <c r="QI5" s="259"/>
      <c r="QJ5" s="259"/>
      <c r="QK5" s="259"/>
      <c r="QL5" s="259"/>
      <c r="QM5" s="259"/>
      <c r="QN5" s="259"/>
      <c r="QO5" s="259"/>
      <c r="QP5" s="259"/>
      <c r="QQ5" s="259"/>
      <c r="QR5" s="259"/>
      <c r="QS5" s="259"/>
      <c r="QT5" s="259"/>
      <c r="QU5" s="259"/>
      <c r="QV5" s="259"/>
      <c r="QW5" s="259"/>
      <c r="QX5" s="259"/>
      <c r="QY5" s="259"/>
      <c r="QZ5" s="259"/>
      <c r="RA5" s="259"/>
      <c r="RB5" s="259"/>
      <c r="RC5" s="259"/>
      <c r="RD5" s="259"/>
      <c r="RE5" s="259"/>
      <c r="RF5" s="259"/>
      <c r="RG5" s="259"/>
      <c r="RH5" s="259"/>
      <c r="RI5" s="259"/>
      <c r="RJ5" s="259"/>
      <c r="RK5" s="259"/>
      <c r="RL5" s="259"/>
      <c r="RM5" s="259"/>
      <c r="RN5" s="259"/>
      <c r="RO5" s="259"/>
      <c r="RP5" s="259"/>
      <c r="RQ5" s="259"/>
      <c r="RR5" s="259"/>
      <c r="RS5" s="259"/>
      <c r="RT5" s="259"/>
      <c r="RU5" s="259"/>
      <c r="RV5" s="259"/>
      <c r="RW5" s="259"/>
      <c r="RX5" s="259"/>
      <c r="RY5" s="259"/>
      <c r="RZ5" s="259"/>
      <c r="SA5" s="259"/>
      <c r="SB5" s="259"/>
      <c r="SC5" s="259"/>
      <c r="SD5" s="259"/>
      <c r="SE5" s="259"/>
      <c r="SF5" s="259"/>
      <c r="SG5" s="259"/>
      <c r="SH5" s="259"/>
      <c r="SI5" s="259"/>
      <c r="SJ5" s="259"/>
      <c r="SK5" s="259"/>
      <c r="SL5" s="259"/>
      <c r="SM5" s="259"/>
      <c r="SN5" s="259"/>
      <c r="SO5" s="259"/>
      <c r="SP5" s="259"/>
      <c r="SQ5" s="259"/>
      <c r="SR5" s="259"/>
      <c r="SS5" s="259"/>
      <c r="ST5" s="259"/>
      <c r="SU5" s="259"/>
      <c r="SV5" s="259"/>
      <c r="SW5" s="259"/>
      <c r="SX5" s="259"/>
      <c r="SY5" s="259"/>
      <c r="SZ5" s="259"/>
      <c r="TA5" s="259"/>
      <c r="TB5" s="259"/>
      <c r="TC5" s="259"/>
      <c r="TD5" s="259"/>
      <c r="TE5" s="259"/>
      <c r="TF5" s="259"/>
      <c r="TG5" s="259"/>
      <c r="TH5" s="259"/>
      <c r="TI5" s="259"/>
      <c r="TJ5" s="259"/>
      <c r="TK5" s="259"/>
      <c r="TL5" s="259"/>
      <c r="TM5" s="259"/>
      <c r="TN5" s="259"/>
      <c r="TO5" s="259"/>
      <c r="TP5" s="259"/>
      <c r="TQ5" s="259"/>
      <c r="TR5" s="259"/>
      <c r="TS5" s="259"/>
      <c r="TT5" s="259"/>
      <c r="TU5" s="259"/>
      <c r="TV5" s="259"/>
      <c r="TW5" s="259"/>
      <c r="TX5" s="259"/>
      <c r="TY5" s="259"/>
      <c r="TZ5" s="259"/>
      <c r="UA5" s="259"/>
      <c r="UB5" s="259"/>
      <c r="UC5" s="259"/>
      <c r="UD5" s="259"/>
      <c r="UE5" s="259"/>
      <c r="UF5" s="259"/>
      <c r="UG5" s="259"/>
      <c r="UH5" s="259"/>
      <c r="UI5" s="259"/>
      <c r="UJ5" s="259"/>
      <c r="UK5" s="259"/>
      <c r="UL5" s="259"/>
      <c r="UM5" s="259"/>
      <c r="UN5" s="259"/>
      <c r="UO5" s="259"/>
      <c r="UP5" s="259"/>
      <c r="UQ5" s="259"/>
      <c r="UR5" s="259"/>
      <c r="US5" s="259"/>
      <c r="UT5" s="259"/>
      <c r="UU5" s="259"/>
      <c r="UV5" s="259"/>
      <c r="UW5" s="259"/>
      <c r="UX5" s="259"/>
      <c r="UY5" s="259"/>
      <c r="UZ5" s="259"/>
      <c r="VA5" s="259"/>
      <c r="VB5" s="259"/>
      <c r="VC5" s="259"/>
      <c r="VD5" s="259"/>
      <c r="VE5" s="259"/>
      <c r="VF5" s="259"/>
      <c r="VG5" s="259"/>
      <c r="VH5" s="259"/>
      <c r="VI5" s="259"/>
      <c r="VJ5" s="259"/>
      <c r="VK5" s="259"/>
      <c r="VL5" s="259"/>
      <c r="VM5" s="259"/>
      <c r="VN5" s="259"/>
      <c r="VO5" s="259"/>
      <c r="VP5" s="259"/>
      <c r="VQ5" s="259"/>
      <c r="VR5" s="259"/>
      <c r="VS5" s="259"/>
      <c r="VT5" s="259"/>
      <c r="VU5" s="259"/>
      <c r="VV5" s="259"/>
      <c r="VW5" s="259"/>
      <c r="VX5" s="259"/>
      <c r="VY5" s="259"/>
      <c r="VZ5" s="259"/>
      <c r="WA5" s="259"/>
      <c r="WB5" s="259"/>
      <c r="WC5" s="259"/>
      <c r="WD5" s="259"/>
      <c r="WE5" s="259"/>
      <c r="WF5" s="259"/>
      <c r="WG5" s="259"/>
      <c r="WH5" s="259"/>
      <c r="WI5" s="259"/>
      <c r="WJ5" s="259"/>
      <c r="WK5" s="259"/>
      <c r="WL5" s="259"/>
      <c r="WM5" s="259"/>
      <c r="WN5" s="259"/>
      <c r="WO5" s="259"/>
      <c r="WP5" s="259"/>
      <c r="WQ5" s="259"/>
      <c r="WR5" s="259"/>
      <c r="WS5" s="259"/>
      <c r="WT5" s="259"/>
      <c r="WU5" s="259"/>
      <c r="WV5" s="259"/>
      <c r="WW5" s="259"/>
      <c r="WX5" s="259"/>
      <c r="WY5" s="259"/>
      <c r="WZ5" s="259"/>
      <c r="XA5" s="259"/>
      <c r="XB5" s="259"/>
      <c r="XC5" s="259"/>
      <c r="XD5" s="259"/>
      <c r="XE5" s="259"/>
      <c r="XF5" s="259"/>
      <c r="XG5" s="259"/>
      <c r="XH5" s="259"/>
      <c r="XI5" s="259"/>
      <c r="XJ5" s="259"/>
      <c r="XK5" s="259"/>
      <c r="XL5" s="259"/>
      <c r="XM5" s="259"/>
      <c r="XN5" s="259"/>
      <c r="XO5" s="259"/>
      <c r="XP5" s="259"/>
      <c r="XQ5" s="259"/>
      <c r="XR5" s="259"/>
      <c r="XS5" s="259"/>
      <c r="XT5" s="259"/>
      <c r="XU5" s="259"/>
      <c r="XV5" s="259"/>
      <c r="XW5" s="259"/>
      <c r="XX5" s="259"/>
      <c r="XY5" s="259"/>
      <c r="XZ5" s="259"/>
      <c r="YA5" s="259"/>
      <c r="YB5" s="259"/>
      <c r="YC5" s="259"/>
      <c r="YD5" s="259"/>
      <c r="YE5" s="259"/>
      <c r="YF5" s="259"/>
      <c r="YG5" s="259"/>
      <c r="YH5" s="259"/>
      <c r="YI5" s="259"/>
      <c r="YJ5" s="259"/>
      <c r="YK5" s="259"/>
      <c r="YL5" s="259"/>
      <c r="YM5" s="259"/>
      <c r="YN5" s="259"/>
      <c r="YO5" s="259"/>
      <c r="YP5" s="259"/>
      <c r="YQ5" s="259"/>
      <c r="YR5" s="259"/>
      <c r="YS5" s="259"/>
      <c r="YT5" s="259"/>
      <c r="YU5" s="259"/>
      <c r="YV5" s="259"/>
      <c r="YW5" s="259"/>
      <c r="YX5" s="259"/>
      <c r="YY5" s="259"/>
      <c r="YZ5" s="259"/>
      <c r="ZA5" s="259"/>
      <c r="ZB5" s="259"/>
      <c r="ZC5" s="259"/>
      <c r="ZD5" s="259"/>
      <c r="ZE5" s="259"/>
    </row>
    <row r="6" spans="1:681" s="29" customFormat="1" ht="21" customHeight="1">
      <c r="A6" s="22" t="s">
        <v>34</v>
      </c>
      <c r="B6" s="321">
        <v>34242</v>
      </c>
      <c r="C6" s="321">
        <v>34570</v>
      </c>
      <c r="D6" s="28" t="e">
        <f>#REF!</f>
        <v>#REF!</v>
      </c>
      <c r="E6" s="26" t="e">
        <f t="shared" si="0"/>
        <v>#REF!</v>
      </c>
      <c r="F6" s="28" t="e">
        <f>#REF!</f>
        <v>#REF!</v>
      </c>
      <c r="G6" s="26" t="e">
        <f t="shared" si="1"/>
        <v>#REF!</v>
      </c>
      <c r="H6" s="28" t="e">
        <f>#REF!</f>
        <v>#REF!</v>
      </c>
      <c r="I6" s="25" t="e">
        <f t="shared" si="2"/>
        <v>#REF!</v>
      </c>
      <c r="J6" s="338"/>
      <c r="K6" s="339"/>
      <c r="L6" s="341" t="e">
        <f>#REF!</f>
        <v>#REF!</v>
      </c>
      <c r="M6" s="25" t="e">
        <f t="shared" ref="M6:M14" si="29">L6/$L$15</f>
        <v>#REF!</v>
      </c>
      <c r="N6" s="301" t="e">
        <f>#REF!</f>
        <v>#REF!</v>
      </c>
      <c r="O6" s="27" t="e">
        <f t="shared" si="23"/>
        <v>#REF!</v>
      </c>
      <c r="P6" s="28" t="e">
        <f>#REF!</f>
        <v>#REF!</v>
      </c>
      <c r="Q6" s="27" t="e">
        <f t="shared" si="3"/>
        <v>#REF!</v>
      </c>
      <c r="R6" s="28" t="e">
        <f>#REF!</f>
        <v>#REF!</v>
      </c>
      <c r="S6" s="25" t="e">
        <f t="shared" si="4"/>
        <v>#REF!</v>
      </c>
      <c r="T6" s="28" t="e">
        <f>#REF!</f>
        <v>#REF!</v>
      </c>
      <c r="U6" s="27" t="e">
        <f t="shared" si="5"/>
        <v>#REF!</v>
      </c>
      <c r="V6" s="28" t="e">
        <f>#REF!</f>
        <v>#REF!</v>
      </c>
      <c r="W6" s="298" t="e">
        <f t="shared" si="6"/>
        <v>#REF!</v>
      </c>
      <c r="X6" s="301" t="e">
        <f>#REF!</f>
        <v>#REF!</v>
      </c>
      <c r="Y6" s="27" t="e">
        <f t="shared" si="7"/>
        <v>#REF!</v>
      </c>
      <c r="Z6" s="28" t="e">
        <f>Подуш!G5</f>
        <v>#REF!</v>
      </c>
      <c r="AA6" s="298" t="e">
        <f t="shared" si="8"/>
        <v>#REF!</v>
      </c>
      <c r="AB6" s="28" t="e">
        <f>#REF!</f>
        <v>#REF!</v>
      </c>
      <c r="AC6" s="27" t="e">
        <f t="shared" si="9"/>
        <v>#REF!</v>
      </c>
      <c r="AD6" s="324" t="e">
        <f>Подуш!Q5</f>
        <v>#REF!</v>
      </c>
      <c r="AE6" s="298" t="e">
        <f t="shared" si="10"/>
        <v>#REF!</v>
      </c>
      <c r="AF6" s="45" t="e">
        <f>#REF!</f>
        <v>#REF!</v>
      </c>
      <c r="AG6" s="27" t="e">
        <f t="shared" si="24"/>
        <v>#REF!</v>
      </c>
      <c r="AH6" s="28" t="e">
        <f>Подуш!L5</f>
        <v>#REF!</v>
      </c>
      <c r="AI6" s="298" t="e">
        <f t="shared" si="25"/>
        <v>#REF!</v>
      </c>
      <c r="AJ6" s="301" t="e">
        <f>#REF!</f>
        <v>#REF!</v>
      </c>
      <c r="AK6" s="27" t="e">
        <f t="shared" si="11"/>
        <v>#REF!</v>
      </c>
      <c r="AL6" s="301" t="e">
        <f>#REF!</f>
        <v>#REF!</v>
      </c>
      <c r="AM6" s="27" t="e">
        <f t="shared" si="12"/>
        <v>#REF!</v>
      </c>
      <c r="AN6" s="301" t="e">
        <f>#REF!</f>
        <v>#REF!</v>
      </c>
      <c r="AO6" s="298" t="e">
        <f t="shared" si="13"/>
        <v>#REF!</v>
      </c>
      <c r="AP6" s="301" t="e">
        <f>#REF!</f>
        <v>#REF!</v>
      </c>
      <c r="AQ6" s="27" t="e">
        <f t="shared" si="14"/>
        <v>#REF!</v>
      </c>
      <c r="AR6" s="301" t="e">
        <f>#REF!</f>
        <v>#REF!</v>
      </c>
      <c r="AS6" s="298" t="e">
        <f t="shared" si="15"/>
        <v>#REF!</v>
      </c>
      <c r="AT6" s="301" t="e">
        <f>#REF!</f>
        <v>#REF!</v>
      </c>
      <c r="AU6" s="27" t="e">
        <f t="shared" si="16"/>
        <v>#REF!</v>
      </c>
      <c r="AV6" s="301" t="e">
        <f>#REF!</f>
        <v>#REF!</v>
      </c>
      <c r="AW6" s="298" t="e">
        <f t="shared" si="17"/>
        <v>#REF!</v>
      </c>
      <c r="AX6" s="28" t="e">
        <f>#REF!</f>
        <v>#REF!</v>
      </c>
      <c r="AY6" s="27" t="e">
        <f t="shared" si="18"/>
        <v>#REF!</v>
      </c>
      <c r="AZ6" s="28" t="e">
        <f>#REF!</f>
        <v>#REF!</v>
      </c>
      <c r="BA6" s="27" t="e">
        <f t="shared" si="19"/>
        <v>#REF!</v>
      </c>
      <c r="BB6" s="28" t="e">
        <f>#REF!</f>
        <v>#REF!</v>
      </c>
      <c r="BC6" s="27" t="e">
        <f t="shared" si="26"/>
        <v>#REF!</v>
      </c>
      <c r="BD6" s="28" t="e">
        <f>#REF!</f>
        <v>#REF!</v>
      </c>
      <c r="BE6" s="27" t="e">
        <f t="shared" si="27"/>
        <v>#REF!</v>
      </c>
      <c r="BF6" s="28" t="e">
        <f>#REF!</f>
        <v>#REF!</v>
      </c>
      <c r="BG6" s="27" t="e">
        <f t="shared" si="20"/>
        <v>#REF!</v>
      </c>
      <c r="BH6" s="96" t="e">
        <f>#REF!</f>
        <v>#REF!</v>
      </c>
      <c r="BI6" s="27" t="e">
        <f t="shared" si="21"/>
        <v>#REF!</v>
      </c>
      <c r="BJ6" s="28" t="e">
        <f>#REF!</f>
        <v>#REF!</v>
      </c>
      <c r="BK6" s="27" t="e">
        <f t="shared" si="22"/>
        <v>#REF!</v>
      </c>
      <c r="BL6" s="28" t="e">
        <f>#REF!</f>
        <v>#REF!</v>
      </c>
      <c r="BM6" s="27" t="e">
        <f t="shared" si="28"/>
        <v>#REF!</v>
      </c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  <c r="DP6" s="259"/>
      <c r="DQ6" s="259"/>
      <c r="DR6" s="259"/>
      <c r="DS6" s="259"/>
      <c r="DT6" s="259"/>
      <c r="DU6" s="259"/>
      <c r="DV6" s="259"/>
      <c r="DW6" s="259"/>
      <c r="DX6" s="259"/>
      <c r="DY6" s="259"/>
      <c r="DZ6" s="259"/>
      <c r="EA6" s="259"/>
      <c r="EB6" s="259"/>
      <c r="EC6" s="259"/>
      <c r="ED6" s="259"/>
      <c r="EE6" s="259"/>
      <c r="EF6" s="259"/>
      <c r="EG6" s="259"/>
      <c r="EH6" s="259"/>
      <c r="EI6" s="259"/>
      <c r="EJ6" s="259"/>
      <c r="EK6" s="259"/>
      <c r="EL6" s="259"/>
      <c r="EM6" s="259"/>
      <c r="EN6" s="259"/>
      <c r="EO6" s="259"/>
      <c r="EP6" s="259"/>
      <c r="EQ6" s="259"/>
      <c r="ER6" s="259"/>
      <c r="ES6" s="259"/>
      <c r="ET6" s="259"/>
      <c r="EU6" s="259"/>
      <c r="EV6" s="259"/>
      <c r="EW6" s="259"/>
      <c r="EX6" s="259"/>
      <c r="EY6" s="259"/>
      <c r="EZ6" s="259"/>
      <c r="FA6" s="259"/>
      <c r="FB6" s="259"/>
      <c r="FC6" s="259"/>
      <c r="FD6" s="259"/>
      <c r="FE6" s="259"/>
      <c r="FF6" s="259"/>
      <c r="FG6" s="259"/>
      <c r="FH6" s="259"/>
      <c r="FI6" s="259"/>
      <c r="FJ6" s="259"/>
      <c r="FK6" s="259"/>
      <c r="FL6" s="259"/>
      <c r="FM6" s="259"/>
      <c r="FN6" s="259"/>
      <c r="FO6" s="259"/>
      <c r="FP6" s="259"/>
      <c r="FQ6" s="259"/>
      <c r="FR6" s="259"/>
      <c r="FS6" s="259"/>
      <c r="FT6" s="259"/>
      <c r="FU6" s="259"/>
      <c r="FV6" s="259"/>
      <c r="FW6" s="259"/>
      <c r="FX6" s="259"/>
      <c r="FY6" s="259"/>
      <c r="FZ6" s="259"/>
      <c r="GA6" s="259"/>
      <c r="GB6" s="259"/>
      <c r="GC6" s="259"/>
      <c r="GD6" s="259"/>
      <c r="GE6" s="259"/>
      <c r="GF6" s="259"/>
      <c r="GG6" s="259"/>
      <c r="GH6" s="259"/>
      <c r="GI6" s="259"/>
      <c r="GJ6" s="259"/>
      <c r="GK6" s="259"/>
      <c r="GL6" s="259"/>
      <c r="GM6" s="259"/>
      <c r="GN6" s="259"/>
      <c r="GO6" s="259"/>
      <c r="GP6" s="259"/>
      <c r="GQ6" s="259"/>
      <c r="GR6" s="259"/>
      <c r="GS6" s="259"/>
      <c r="GT6" s="259"/>
      <c r="GU6" s="259"/>
      <c r="GV6" s="259"/>
      <c r="GW6" s="259"/>
      <c r="GX6" s="259"/>
      <c r="GY6" s="259"/>
      <c r="GZ6" s="259"/>
      <c r="HA6" s="259"/>
      <c r="HB6" s="259"/>
      <c r="HC6" s="259"/>
      <c r="HD6" s="259"/>
      <c r="HE6" s="259"/>
      <c r="HF6" s="259"/>
      <c r="HG6" s="259"/>
      <c r="HH6" s="259"/>
      <c r="HI6" s="259"/>
      <c r="HJ6" s="259"/>
      <c r="HK6" s="259"/>
      <c r="HL6" s="259"/>
      <c r="HM6" s="259"/>
      <c r="HN6" s="259"/>
      <c r="HO6" s="259"/>
      <c r="HP6" s="259"/>
      <c r="HQ6" s="259"/>
      <c r="HR6" s="259"/>
      <c r="HS6" s="259"/>
      <c r="HT6" s="259"/>
      <c r="HU6" s="259"/>
      <c r="HV6" s="259"/>
      <c r="HW6" s="259"/>
      <c r="HX6" s="259"/>
      <c r="HY6" s="259"/>
      <c r="HZ6" s="259"/>
      <c r="IA6" s="259"/>
      <c r="IB6" s="259"/>
      <c r="IC6" s="259"/>
      <c r="ID6" s="259"/>
      <c r="IE6" s="259"/>
      <c r="IF6" s="259"/>
      <c r="IG6" s="259"/>
      <c r="IH6" s="259"/>
      <c r="II6" s="259"/>
      <c r="IJ6" s="259"/>
      <c r="IK6" s="259"/>
      <c r="IL6" s="259"/>
      <c r="IM6" s="259"/>
      <c r="IN6" s="259"/>
      <c r="IO6" s="259"/>
      <c r="IP6" s="259"/>
      <c r="IQ6" s="259"/>
      <c r="IR6" s="259"/>
      <c r="IS6" s="259"/>
      <c r="IT6" s="259"/>
      <c r="IU6" s="259"/>
      <c r="IV6" s="259"/>
      <c r="IW6" s="259"/>
      <c r="IX6" s="259"/>
      <c r="IY6" s="259"/>
      <c r="IZ6" s="259"/>
      <c r="JA6" s="259"/>
      <c r="JB6" s="259"/>
      <c r="JC6" s="259"/>
      <c r="JD6" s="259"/>
      <c r="JE6" s="259"/>
      <c r="JF6" s="259"/>
      <c r="JG6" s="259"/>
      <c r="JH6" s="259"/>
      <c r="JI6" s="259"/>
      <c r="JJ6" s="259"/>
      <c r="JK6" s="259"/>
      <c r="JL6" s="259"/>
      <c r="JM6" s="259"/>
      <c r="JN6" s="259"/>
      <c r="JO6" s="259"/>
      <c r="JP6" s="259"/>
      <c r="JQ6" s="259"/>
      <c r="JR6" s="259"/>
      <c r="JS6" s="259"/>
      <c r="JT6" s="259"/>
      <c r="JU6" s="259"/>
      <c r="JV6" s="259"/>
      <c r="JW6" s="259"/>
      <c r="JX6" s="259"/>
      <c r="JY6" s="259"/>
      <c r="JZ6" s="259"/>
      <c r="KA6" s="259"/>
      <c r="KB6" s="259"/>
      <c r="KC6" s="259"/>
      <c r="KD6" s="259"/>
      <c r="KE6" s="259"/>
      <c r="KF6" s="259"/>
      <c r="KG6" s="259"/>
      <c r="KH6" s="259"/>
      <c r="KI6" s="259"/>
      <c r="KJ6" s="259"/>
      <c r="KK6" s="259"/>
      <c r="KL6" s="259"/>
      <c r="KM6" s="259"/>
      <c r="KN6" s="259"/>
      <c r="KO6" s="259"/>
      <c r="KP6" s="259"/>
      <c r="KQ6" s="259"/>
      <c r="KR6" s="259"/>
      <c r="KS6" s="259"/>
      <c r="KT6" s="259"/>
      <c r="KU6" s="259"/>
      <c r="KV6" s="259"/>
      <c r="KW6" s="259"/>
      <c r="KX6" s="259"/>
      <c r="KY6" s="259"/>
      <c r="KZ6" s="259"/>
      <c r="LA6" s="259"/>
      <c r="LB6" s="259"/>
      <c r="LC6" s="259"/>
      <c r="LD6" s="259"/>
      <c r="LE6" s="259"/>
      <c r="LF6" s="259"/>
      <c r="LG6" s="259"/>
      <c r="LH6" s="259"/>
      <c r="LI6" s="259"/>
      <c r="LJ6" s="259"/>
      <c r="LK6" s="259"/>
      <c r="LL6" s="259"/>
      <c r="LM6" s="259"/>
      <c r="LN6" s="259"/>
      <c r="LO6" s="259"/>
      <c r="LP6" s="259"/>
      <c r="LQ6" s="259"/>
      <c r="LR6" s="259"/>
      <c r="LS6" s="259"/>
      <c r="LT6" s="259"/>
      <c r="LU6" s="259"/>
      <c r="LV6" s="259"/>
      <c r="LW6" s="259"/>
      <c r="LX6" s="259"/>
      <c r="LY6" s="259"/>
      <c r="LZ6" s="259"/>
      <c r="MA6" s="259"/>
      <c r="MB6" s="259"/>
      <c r="MC6" s="259"/>
      <c r="MD6" s="259"/>
      <c r="ME6" s="259"/>
      <c r="MF6" s="259"/>
      <c r="MG6" s="259"/>
      <c r="MH6" s="259"/>
      <c r="MI6" s="259"/>
      <c r="MJ6" s="259"/>
      <c r="MK6" s="259"/>
      <c r="ML6" s="259"/>
      <c r="MM6" s="259"/>
      <c r="MN6" s="259"/>
      <c r="MO6" s="259"/>
      <c r="MP6" s="259"/>
      <c r="MQ6" s="259"/>
      <c r="MR6" s="259"/>
      <c r="MS6" s="259"/>
      <c r="MT6" s="259"/>
      <c r="MU6" s="259"/>
      <c r="MV6" s="259"/>
      <c r="MW6" s="259"/>
      <c r="MX6" s="259"/>
      <c r="MY6" s="259"/>
      <c r="MZ6" s="259"/>
      <c r="NA6" s="259"/>
      <c r="NB6" s="259"/>
      <c r="NC6" s="259"/>
      <c r="ND6" s="259"/>
      <c r="NE6" s="259"/>
      <c r="NF6" s="259"/>
      <c r="NG6" s="259"/>
      <c r="NH6" s="259"/>
      <c r="NI6" s="259"/>
      <c r="NJ6" s="259"/>
      <c r="NK6" s="259"/>
      <c r="NL6" s="259"/>
      <c r="NM6" s="259"/>
      <c r="NN6" s="259"/>
      <c r="NO6" s="259"/>
      <c r="NP6" s="259"/>
      <c r="NQ6" s="259"/>
      <c r="NR6" s="259"/>
      <c r="NS6" s="259"/>
      <c r="NT6" s="259"/>
      <c r="NU6" s="259"/>
      <c r="NV6" s="259"/>
      <c r="NW6" s="259"/>
      <c r="NX6" s="259"/>
      <c r="NY6" s="259"/>
      <c r="NZ6" s="259"/>
      <c r="OA6" s="259"/>
      <c r="OB6" s="259"/>
      <c r="OC6" s="259"/>
      <c r="OD6" s="259"/>
      <c r="OE6" s="259"/>
      <c r="OF6" s="259"/>
      <c r="OG6" s="259"/>
      <c r="OH6" s="259"/>
      <c r="OI6" s="259"/>
      <c r="OJ6" s="259"/>
      <c r="OK6" s="259"/>
      <c r="OL6" s="259"/>
      <c r="OM6" s="259"/>
      <c r="ON6" s="259"/>
      <c r="OO6" s="259"/>
      <c r="OP6" s="259"/>
      <c r="OQ6" s="259"/>
      <c r="OR6" s="259"/>
      <c r="OS6" s="259"/>
      <c r="OT6" s="259"/>
      <c r="OU6" s="259"/>
      <c r="OV6" s="259"/>
      <c r="OW6" s="259"/>
      <c r="OX6" s="259"/>
      <c r="OY6" s="259"/>
      <c r="OZ6" s="259"/>
      <c r="PA6" s="259"/>
      <c r="PB6" s="259"/>
      <c r="PC6" s="259"/>
      <c r="PD6" s="259"/>
      <c r="PE6" s="259"/>
      <c r="PF6" s="259"/>
      <c r="PG6" s="259"/>
      <c r="PH6" s="259"/>
      <c r="PI6" s="259"/>
      <c r="PJ6" s="259"/>
      <c r="PK6" s="259"/>
      <c r="PL6" s="259"/>
      <c r="PM6" s="259"/>
      <c r="PN6" s="259"/>
      <c r="PO6" s="259"/>
      <c r="PP6" s="259"/>
      <c r="PQ6" s="259"/>
      <c r="PR6" s="259"/>
      <c r="PS6" s="259"/>
      <c r="PT6" s="259"/>
      <c r="PU6" s="259"/>
      <c r="PV6" s="259"/>
      <c r="PW6" s="259"/>
      <c r="PX6" s="259"/>
      <c r="PY6" s="259"/>
      <c r="PZ6" s="259"/>
      <c r="QA6" s="259"/>
      <c r="QB6" s="259"/>
      <c r="QC6" s="259"/>
      <c r="QD6" s="259"/>
      <c r="QE6" s="259"/>
      <c r="QF6" s="259"/>
      <c r="QG6" s="259"/>
      <c r="QH6" s="259"/>
      <c r="QI6" s="259"/>
      <c r="QJ6" s="259"/>
      <c r="QK6" s="259"/>
      <c r="QL6" s="259"/>
      <c r="QM6" s="259"/>
      <c r="QN6" s="259"/>
      <c r="QO6" s="259"/>
      <c r="QP6" s="259"/>
      <c r="QQ6" s="259"/>
      <c r="QR6" s="259"/>
      <c r="QS6" s="259"/>
      <c r="QT6" s="259"/>
      <c r="QU6" s="259"/>
      <c r="QV6" s="259"/>
      <c r="QW6" s="259"/>
      <c r="QX6" s="259"/>
      <c r="QY6" s="259"/>
      <c r="QZ6" s="259"/>
      <c r="RA6" s="259"/>
      <c r="RB6" s="259"/>
      <c r="RC6" s="259"/>
      <c r="RD6" s="259"/>
      <c r="RE6" s="259"/>
      <c r="RF6" s="259"/>
      <c r="RG6" s="259"/>
      <c r="RH6" s="259"/>
      <c r="RI6" s="259"/>
      <c r="RJ6" s="259"/>
      <c r="RK6" s="259"/>
      <c r="RL6" s="259"/>
      <c r="RM6" s="259"/>
      <c r="RN6" s="259"/>
      <c r="RO6" s="259"/>
      <c r="RP6" s="259"/>
      <c r="RQ6" s="259"/>
      <c r="RR6" s="259"/>
      <c r="RS6" s="259"/>
      <c r="RT6" s="259"/>
      <c r="RU6" s="259"/>
      <c r="RV6" s="259"/>
      <c r="RW6" s="259"/>
      <c r="RX6" s="259"/>
      <c r="RY6" s="259"/>
      <c r="RZ6" s="259"/>
      <c r="SA6" s="259"/>
      <c r="SB6" s="259"/>
      <c r="SC6" s="259"/>
      <c r="SD6" s="259"/>
      <c r="SE6" s="259"/>
      <c r="SF6" s="259"/>
      <c r="SG6" s="259"/>
      <c r="SH6" s="259"/>
      <c r="SI6" s="259"/>
      <c r="SJ6" s="259"/>
      <c r="SK6" s="259"/>
      <c r="SL6" s="259"/>
      <c r="SM6" s="259"/>
      <c r="SN6" s="259"/>
      <c r="SO6" s="259"/>
      <c r="SP6" s="259"/>
      <c r="SQ6" s="259"/>
      <c r="SR6" s="259"/>
      <c r="SS6" s="259"/>
      <c r="ST6" s="259"/>
      <c r="SU6" s="259"/>
      <c r="SV6" s="259"/>
      <c r="SW6" s="259"/>
      <c r="SX6" s="259"/>
      <c r="SY6" s="259"/>
      <c r="SZ6" s="259"/>
      <c r="TA6" s="259"/>
      <c r="TB6" s="259"/>
      <c r="TC6" s="259"/>
      <c r="TD6" s="259"/>
      <c r="TE6" s="259"/>
      <c r="TF6" s="259"/>
      <c r="TG6" s="259"/>
      <c r="TH6" s="259"/>
      <c r="TI6" s="259"/>
      <c r="TJ6" s="259"/>
      <c r="TK6" s="259"/>
      <c r="TL6" s="259"/>
      <c r="TM6" s="259"/>
      <c r="TN6" s="259"/>
      <c r="TO6" s="259"/>
      <c r="TP6" s="259"/>
      <c r="TQ6" s="259"/>
      <c r="TR6" s="259"/>
      <c r="TS6" s="259"/>
      <c r="TT6" s="259"/>
      <c r="TU6" s="259"/>
      <c r="TV6" s="259"/>
      <c r="TW6" s="259"/>
      <c r="TX6" s="259"/>
      <c r="TY6" s="259"/>
      <c r="TZ6" s="259"/>
      <c r="UA6" s="259"/>
      <c r="UB6" s="259"/>
      <c r="UC6" s="259"/>
      <c r="UD6" s="259"/>
      <c r="UE6" s="259"/>
      <c r="UF6" s="259"/>
      <c r="UG6" s="259"/>
      <c r="UH6" s="259"/>
      <c r="UI6" s="259"/>
      <c r="UJ6" s="259"/>
      <c r="UK6" s="259"/>
      <c r="UL6" s="259"/>
      <c r="UM6" s="259"/>
      <c r="UN6" s="259"/>
      <c r="UO6" s="259"/>
      <c r="UP6" s="259"/>
      <c r="UQ6" s="259"/>
      <c r="UR6" s="259"/>
      <c r="US6" s="259"/>
      <c r="UT6" s="259"/>
      <c r="UU6" s="259"/>
      <c r="UV6" s="259"/>
      <c r="UW6" s="259"/>
      <c r="UX6" s="259"/>
      <c r="UY6" s="259"/>
      <c r="UZ6" s="259"/>
      <c r="VA6" s="259"/>
      <c r="VB6" s="259"/>
      <c r="VC6" s="259"/>
      <c r="VD6" s="259"/>
      <c r="VE6" s="259"/>
      <c r="VF6" s="259"/>
      <c r="VG6" s="259"/>
      <c r="VH6" s="259"/>
      <c r="VI6" s="259"/>
      <c r="VJ6" s="259"/>
      <c r="VK6" s="259"/>
      <c r="VL6" s="259"/>
      <c r="VM6" s="259"/>
      <c r="VN6" s="259"/>
      <c r="VO6" s="259"/>
      <c r="VP6" s="259"/>
      <c r="VQ6" s="259"/>
      <c r="VR6" s="259"/>
      <c r="VS6" s="259"/>
      <c r="VT6" s="259"/>
      <c r="VU6" s="259"/>
      <c r="VV6" s="259"/>
      <c r="VW6" s="259"/>
      <c r="VX6" s="259"/>
      <c r="VY6" s="259"/>
      <c r="VZ6" s="259"/>
      <c r="WA6" s="259"/>
      <c r="WB6" s="259"/>
      <c r="WC6" s="259"/>
      <c r="WD6" s="259"/>
      <c r="WE6" s="259"/>
      <c r="WF6" s="259"/>
      <c r="WG6" s="259"/>
      <c r="WH6" s="259"/>
      <c r="WI6" s="259"/>
      <c r="WJ6" s="259"/>
      <c r="WK6" s="259"/>
      <c r="WL6" s="259"/>
      <c r="WM6" s="259"/>
      <c r="WN6" s="259"/>
      <c r="WO6" s="259"/>
      <c r="WP6" s="259"/>
      <c r="WQ6" s="259"/>
      <c r="WR6" s="259"/>
      <c r="WS6" s="259"/>
      <c r="WT6" s="259"/>
      <c r="WU6" s="259"/>
      <c r="WV6" s="259"/>
      <c r="WW6" s="259"/>
      <c r="WX6" s="259"/>
      <c r="WY6" s="259"/>
      <c r="WZ6" s="259"/>
      <c r="XA6" s="259"/>
      <c r="XB6" s="259"/>
      <c r="XC6" s="259"/>
      <c r="XD6" s="259"/>
      <c r="XE6" s="259"/>
      <c r="XF6" s="259"/>
      <c r="XG6" s="259"/>
      <c r="XH6" s="259"/>
      <c r="XI6" s="259"/>
      <c r="XJ6" s="259"/>
      <c r="XK6" s="259"/>
      <c r="XL6" s="259"/>
      <c r="XM6" s="259"/>
      <c r="XN6" s="259"/>
      <c r="XO6" s="259"/>
      <c r="XP6" s="259"/>
      <c r="XQ6" s="259"/>
      <c r="XR6" s="259"/>
      <c r="XS6" s="259"/>
      <c r="XT6" s="259"/>
      <c r="XU6" s="259"/>
      <c r="XV6" s="259"/>
      <c r="XW6" s="259"/>
      <c r="XX6" s="259"/>
      <c r="XY6" s="259"/>
      <c r="XZ6" s="259"/>
      <c r="YA6" s="259"/>
      <c r="YB6" s="259"/>
      <c r="YC6" s="259"/>
      <c r="YD6" s="259"/>
      <c r="YE6" s="259"/>
      <c r="YF6" s="259"/>
      <c r="YG6" s="259"/>
      <c r="YH6" s="259"/>
      <c r="YI6" s="259"/>
      <c r="YJ6" s="259"/>
      <c r="YK6" s="259"/>
      <c r="YL6" s="259"/>
      <c r="YM6" s="259"/>
      <c r="YN6" s="259"/>
      <c r="YO6" s="259"/>
      <c r="YP6" s="259"/>
      <c r="YQ6" s="259"/>
      <c r="YR6" s="259"/>
      <c r="YS6" s="259"/>
      <c r="YT6" s="259"/>
      <c r="YU6" s="259"/>
      <c r="YV6" s="259"/>
      <c r="YW6" s="259"/>
      <c r="YX6" s="259"/>
      <c r="YY6" s="259"/>
      <c r="YZ6" s="259"/>
      <c r="ZA6" s="259"/>
      <c r="ZB6" s="259"/>
      <c r="ZC6" s="259"/>
      <c r="ZD6" s="259"/>
      <c r="ZE6" s="259"/>
    </row>
    <row r="7" spans="1:681" s="29" customFormat="1" ht="22.5" customHeight="1">
      <c r="A7" s="22" t="s">
        <v>35</v>
      </c>
      <c r="B7" s="321">
        <v>14234</v>
      </c>
      <c r="C7" s="321">
        <v>14142</v>
      </c>
      <c r="D7" s="28" t="e">
        <f>#REF!</f>
        <v>#REF!</v>
      </c>
      <c r="E7" s="26" t="e">
        <f t="shared" si="0"/>
        <v>#REF!</v>
      </c>
      <c r="F7" s="28" t="e">
        <f>#REF!</f>
        <v>#REF!</v>
      </c>
      <c r="G7" s="26" t="e">
        <f t="shared" si="1"/>
        <v>#REF!</v>
      </c>
      <c r="H7" s="28" t="e">
        <f>#REF!</f>
        <v>#REF!</v>
      </c>
      <c r="I7" s="25" t="e">
        <f t="shared" si="2"/>
        <v>#REF!</v>
      </c>
      <c r="J7" s="338"/>
      <c r="K7" s="339"/>
      <c r="L7" s="341" t="e">
        <f>#REF!</f>
        <v>#REF!</v>
      </c>
      <c r="M7" s="25" t="e">
        <f t="shared" si="29"/>
        <v>#REF!</v>
      </c>
      <c r="N7" s="301" t="e">
        <f>#REF!</f>
        <v>#REF!</v>
      </c>
      <c r="O7" s="27" t="e">
        <f t="shared" si="23"/>
        <v>#REF!</v>
      </c>
      <c r="P7" s="28" t="e">
        <f>#REF!</f>
        <v>#REF!</v>
      </c>
      <c r="Q7" s="27" t="e">
        <f t="shared" si="3"/>
        <v>#REF!</v>
      </c>
      <c r="R7" s="28" t="e">
        <f>#REF!</f>
        <v>#REF!</v>
      </c>
      <c r="S7" s="25" t="e">
        <f t="shared" si="4"/>
        <v>#REF!</v>
      </c>
      <c r="T7" s="28" t="e">
        <f>#REF!</f>
        <v>#REF!</v>
      </c>
      <c r="U7" s="27" t="e">
        <f t="shared" si="5"/>
        <v>#REF!</v>
      </c>
      <c r="V7" s="28" t="e">
        <f>#REF!</f>
        <v>#REF!</v>
      </c>
      <c r="W7" s="298" t="e">
        <f t="shared" si="6"/>
        <v>#REF!</v>
      </c>
      <c r="X7" s="301" t="e">
        <f>#REF!</f>
        <v>#REF!</v>
      </c>
      <c r="Y7" s="27" t="e">
        <f t="shared" si="7"/>
        <v>#REF!</v>
      </c>
      <c r="Z7" s="28" t="e">
        <f>Подуш!G6</f>
        <v>#REF!</v>
      </c>
      <c r="AA7" s="298" t="e">
        <f t="shared" si="8"/>
        <v>#REF!</v>
      </c>
      <c r="AB7" s="28" t="e">
        <f>#REF!</f>
        <v>#REF!</v>
      </c>
      <c r="AC7" s="27" t="e">
        <f t="shared" si="9"/>
        <v>#REF!</v>
      </c>
      <c r="AD7" s="324" t="e">
        <f>Подуш!Q6</f>
        <v>#REF!</v>
      </c>
      <c r="AE7" s="298" t="e">
        <f t="shared" si="10"/>
        <v>#REF!</v>
      </c>
      <c r="AF7" s="45" t="e">
        <f>#REF!</f>
        <v>#REF!</v>
      </c>
      <c r="AG7" s="27" t="e">
        <f t="shared" si="24"/>
        <v>#REF!</v>
      </c>
      <c r="AH7" s="28" t="e">
        <f>Подуш!L6</f>
        <v>#REF!</v>
      </c>
      <c r="AI7" s="298" t="e">
        <f t="shared" si="25"/>
        <v>#REF!</v>
      </c>
      <c r="AJ7" s="301" t="e">
        <f>#REF!</f>
        <v>#REF!</v>
      </c>
      <c r="AK7" s="27" t="e">
        <f t="shared" si="11"/>
        <v>#REF!</v>
      </c>
      <c r="AL7" s="301" t="e">
        <f>#REF!</f>
        <v>#REF!</v>
      </c>
      <c r="AM7" s="27" t="e">
        <f t="shared" si="12"/>
        <v>#REF!</v>
      </c>
      <c r="AN7" s="301" t="e">
        <f>#REF!</f>
        <v>#REF!</v>
      </c>
      <c r="AO7" s="298" t="e">
        <f t="shared" si="13"/>
        <v>#REF!</v>
      </c>
      <c r="AP7" s="301" t="e">
        <f>#REF!</f>
        <v>#REF!</v>
      </c>
      <c r="AQ7" s="27" t="e">
        <f t="shared" si="14"/>
        <v>#REF!</v>
      </c>
      <c r="AR7" s="301" t="e">
        <f>#REF!</f>
        <v>#REF!</v>
      </c>
      <c r="AS7" s="298" t="e">
        <f t="shared" si="15"/>
        <v>#REF!</v>
      </c>
      <c r="AT7" s="301" t="e">
        <f>#REF!</f>
        <v>#REF!</v>
      </c>
      <c r="AU7" s="27" t="e">
        <f t="shared" si="16"/>
        <v>#REF!</v>
      </c>
      <c r="AV7" s="301" t="e">
        <f>#REF!</f>
        <v>#REF!</v>
      </c>
      <c r="AW7" s="298" t="e">
        <f t="shared" si="17"/>
        <v>#REF!</v>
      </c>
      <c r="AX7" s="28" t="e">
        <f>#REF!</f>
        <v>#REF!</v>
      </c>
      <c r="AY7" s="27" t="e">
        <f t="shared" si="18"/>
        <v>#REF!</v>
      </c>
      <c r="AZ7" s="28" t="e">
        <f>#REF!</f>
        <v>#REF!</v>
      </c>
      <c r="BA7" s="27" t="e">
        <f t="shared" si="19"/>
        <v>#REF!</v>
      </c>
      <c r="BB7" s="28" t="e">
        <f>#REF!</f>
        <v>#REF!</v>
      </c>
      <c r="BC7" s="27" t="e">
        <f t="shared" si="26"/>
        <v>#REF!</v>
      </c>
      <c r="BD7" s="28" t="e">
        <f>#REF!</f>
        <v>#REF!</v>
      </c>
      <c r="BE7" s="27" t="e">
        <f t="shared" si="27"/>
        <v>#REF!</v>
      </c>
      <c r="BF7" s="28" t="e">
        <f>#REF!</f>
        <v>#REF!</v>
      </c>
      <c r="BG7" s="27" t="e">
        <f t="shared" si="20"/>
        <v>#REF!</v>
      </c>
      <c r="BH7" s="96" t="e">
        <f>#REF!</f>
        <v>#REF!</v>
      </c>
      <c r="BI7" s="27" t="e">
        <f t="shared" si="21"/>
        <v>#REF!</v>
      </c>
      <c r="BJ7" s="28" t="e">
        <f>#REF!</f>
        <v>#REF!</v>
      </c>
      <c r="BK7" s="27" t="e">
        <f t="shared" si="22"/>
        <v>#REF!</v>
      </c>
      <c r="BL7" s="28" t="e">
        <f>#REF!</f>
        <v>#REF!</v>
      </c>
      <c r="BM7" s="27" t="e">
        <f t="shared" si="28"/>
        <v>#REF!</v>
      </c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  <c r="CW7" s="259"/>
      <c r="CX7" s="259"/>
      <c r="CY7" s="259"/>
      <c r="CZ7" s="259"/>
      <c r="DA7" s="259"/>
      <c r="DB7" s="259"/>
      <c r="DC7" s="259"/>
      <c r="DD7" s="259"/>
      <c r="DE7" s="259"/>
      <c r="DF7" s="259"/>
      <c r="DG7" s="259"/>
      <c r="DH7" s="259"/>
      <c r="DI7" s="259"/>
      <c r="DJ7" s="259"/>
      <c r="DK7" s="259"/>
      <c r="DL7" s="259"/>
      <c r="DM7" s="259"/>
      <c r="DN7" s="259"/>
      <c r="DO7" s="259"/>
      <c r="DP7" s="259"/>
      <c r="DQ7" s="259"/>
      <c r="DR7" s="259"/>
      <c r="DS7" s="259"/>
      <c r="DT7" s="259"/>
      <c r="DU7" s="259"/>
      <c r="DV7" s="259"/>
      <c r="DW7" s="259"/>
      <c r="DX7" s="259"/>
      <c r="DY7" s="259"/>
      <c r="DZ7" s="259"/>
      <c r="EA7" s="259"/>
      <c r="EB7" s="259"/>
      <c r="EC7" s="259"/>
      <c r="ED7" s="259"/>
      <c r="EE7" s="259"/>
      <c r="EF7" s="259"/>
      <c r="EG7" s="259"/>
      <c r="EH7" s="259"/>
      <c r="EI7" s="259"/>
      <c r="EJ7" s="259"/>
      <c r="EK7" s="259"/>
      <c r="EL7" s="259"/>
      <c r="EM7" s="259"/>
      <c r="EN7" s="259"/>
      <c r="EO7" s="259"/>
      <c r="EP7" s="259"/>
      <c r="EQ7" s="259"/>
      <c r="ER7" s="259"/>
      <c r="ES7" s="259"/>
      <c r="ET7" s="259"/>
      <c r="EU7" s="259"/>
      <c r="EV7" s="259"/>
      <c r="EW7" s="259"/>
      <c r="EX7" s="259"/>
      <c r="EY7" s="259"/>
      <c r="EZ7" s="259"/>
      <c r="FA7" s="259"/>
      <c r="FB7" s="259"/>
      <c r="FC7" s="259"/>
      <c r="FD7" s="259"/>
      <c r="FE7" s="259"/>
      <c r="FF7" s="259"/>
      <c r="FG7" s="259"/>
      <c r="FH7" s="259"/>
      <c r="FI7" s="259"/>
      <c r="FJ7" s="259"/>
      <c r="FK7" s="259"/>
      <c r="FL7" s="259"/>
      <c r="FM7" s="259"/>
      <c r="FN7" s="259"/>
      <c r="FO7" s="259"/>
      <c r="FP7" s="259"/>
      <c r="FQ7" s="259"/>
      <c r="FR7" s="259"/>
      <c r="FS7" s="259"/>
      <c r="FT7" s="259"/>
      <c r="FU7" s="259"/>
      <c r="FV7" s="259"/>
      <c r="FW7" s="259"/>
      <c r="FX7" s="259"/>
      <c r="FY7" s="259"/>
      <c r="FZ7" s="259"/>
      <c r="GA7" s="259"/>
      <c r="GB7" s="259"/>
      <c r="GC7" s="259"/>
      <c r="GD7" s="259"/>
      <c r="GE7" s="259"/>
      <c r="GF7" s="259"/>
      <c r="GG7" s="259"/>
      <c r="GH7" s="259"/>
      <c r="GI7" s="259"/>
      <c r="GJ7" s="259"/>
      <c r="GK7" s="259"/>
      <c r="GL7" s="259"/>
      <c r="GM7" s="259"/>
      <c r="GN7" s="259"/>
      <c r="GO7" s="259"/>
      <c r="GP7" s="259"/>
      <c r="GQ7" s="259"/>
      <c r="GR7" s="259"/>
      <c r="GS7" s="259"/>
      <c r="GT7" s="259"/>
      <c r="GU7" s="259"/>
      <c r="GV7" s="259"/>
      <c r="GW7" s="259"/>
      <c r="GX7" s="259"/>
      <c r="GY7" s="259"/>
      <c r="GZ7" s="259"/>
      <c r="HA7" s="259"/>
      <c r="HB7" s="259"/>
      <c r="HC7" s="259"/>
      <c r="HD7" s="259"/>
      <c r="HE7" s="259"/>
      <c r="HF7" s="259"/>
      <c r="HG7" s="259"/>
      <c r="HH7" s="259"/>
      <c r="HI7" s="259"/>
      <c r="HJ7" s="259"/>
      <c r="HK7" s="259"/>
      <c r="HL7" s="259"/>
      <c r="HM7" s="259"/>
      <c r="HN7" s="259"/>
      <c r="HO7" s="259"/>
      <c r="HP7" s="259"/>
      <c r="HQ7" s="259"/>
      <c r="HR7" s="259"/>
      <c r="HS7" s="259"/>
      <c r="HT7" s="259"/>
      <c r="HU7" s="259"/>
      <c r="HV7" s="259"/>
      <c r="HW7" s="259"/>
      <c r="HX7" s="259"/>
      <c r="HY7" s="259"/>
      <c r="HZ7" s="259"/>
      <c r="IA7" s="259"/>
      <c r="IB7" s="259"/>
      <c r="IC7" s="259"/>
      <c r="ID7" s="259"/>
      <c r="IE7" s="259"/>
      <c r="IF7" s="259"/>
      <c r="IG7" s="259"/>
      <c r="IH7" s="259"/>
      <c r="II7" s="259"/>
      <c r="IJ7" s="259"/>
      <c r="IK7" s="259"/>
      <c r="IL7" s="259"/>
      <c r="IM7" s="259"/>
      <c r="IN7" s="259"/>
      <c r="IO7" s="259"/>
      <c r="IP7" s="259"/>
      <c r="IQ7" s="259"/>
      <c r="IR7" s="259"/>
      <c r="IS7" s="259"/>
      <c r="IT7" s="259"/>
      <c r="IU7" s="259"/>
      <c r="IV7" s="259"/>
      <c r="IW7" s="259"/>
      <c r="IX7" s="259"/>
      <c r="IY7" s="259"/>
      <c r="IZ7" s="259"/>
      <c r="JA7" s="259"/>
      <c r="JB7" s="259"/>
      <c r="JC7" s="259"/>
      <c r="JD7" s="259"/>
      <c r="JE7" s="259"/>
      <c r="JF7" s="259"/>
      <c r="JG7" s="259"/>
      <c r="JH7" s="259"/>
      <c r="JI7" s="259"/>
      <c r="JJ7" s="259"/>
      <c r="JK7" s="259"/>
      <c r="JL7" s="259"/>
      <c r="JM7" s="259"/>
      <c r="JN7" s="259"/>
      <c r="JO7" s="259"/>
      <c r="JP7" s="259"/>
      <c r="JQ7" s="259"/>
      <c r="JR7" s="259"/>
      <c r="JS7" s="259"/>
      <c r="JT7" s="259"/>
      <c r="JU7" s="259"/>
      <c r="JV7" s="259"/>
      <c r="JW7" s="259"/>
      <c r="JX7" s="259"/>
      <c r="JY7" s="259"/>
      <c r="JZ7" s="259"/>
      <c r="KA7" s="259"/>
      <c r="KB7" s="259"/>
      <c r="KC7" s="259"/>
      <c r="KD7" s="259"/>
      <c r="KE7" s="259"/>
      <c r="KF7" s="259"/>
      <c r="KG7" s="259"/>
      <c r="KH7" s="259"/>
      <c r="KI7" s="259"/>
      <c r="KJ7" s="259"/>
      <c r="KK7" s="259"/>
      <c r="KL7" s="259"/>
      <c r="KM7" s="259"/>
      <c r="KN7" s="259"/>
      <c r="KO7" s="259"/>
      <c r="KP7" s="259"/>
      <c r="KQ7" s="259"/>
      <c r="KR7" s="259"/>
      <c r="KS7" s="259"/>
      <c r="KT7" s="259"/>
      <c r="KU7" s="259"/>
      <c r="KV7" s="259"/>
      <c r="KW7" s="259"/>
      <c r="KX7" s="259"/>
      <c r="KY7" s="259"/>
      <c r="KZ7" s="259"/>
      <c r="LA7" s="259"/>
      <c r="LB7" s="259"/>
      <c r="LC7" s="259"/>
      <c r="LD7" s="259"/>
      <c r="LE7" s="259"/>
      <c r="LF7" s="259"/>
      <c r="LG7" s="259"/>
      <c r="LH7" s="259"/>
      <c r="LI7" s="259"/>
      <c r="LJ7" s="259"/>
      <c r="LK7" s="259"/>
      <c r="LL7" s="259"/>
      <c r="LM7" s="259"/>
      <c r="LN7" s="259"/>
      <c r="LO7" s="259"/>
      <c r="LP7" s="259"/>
      <c r="LQ7" s="259"/>
      <c r="LR7" s="259"/>
      <c r="LS7" s="259"/>
      <c r="LT7" s="259"/>
      <c r="LU7" s="259"/>
      <c r="LV7" s="259"/>
      <c r="LW7" s="259"/>
      <c r="LX7" s="259"/>
      <c r="LY7" s="259"/>
      <c r="LZ7" s="259"/>
      <c r="MA7" s="259"/>
      <c r="MB7" s="259"/>
      <c r="MC7" s="259"/>
      <c r="MD7" s="259"/>
      <c r="ME7" s="259"/>
      <c r="MF7" s="259"/>
      <c r="MG7" s="259"/>
      <c r="MH7" s="259"/>
      <c r="MI7" s="259"/>
      <c r="MJ7" s="259"/>
      <c r="MK7" s="259"/>
      <c r="ML7" s="259"/>
      <c r="MM7" s="259"/>
      <c r="MN7" s="259"/>
      <c r="MO7" s="259"/>
      <c r="MP7" s="259"/>
      <c r="MQ7" s="259"/>
      <c r="MR7" s="259"/>
      <c r="MS7" s="259"/>
      <c r="MT7" s="259"/>
      <c r="MU7" s="259"/>
      <c r="MV7" s="259"/>
      <c r="MW7" s="259"/>
      <c r="MX7" s="259"/>
      <c r="MY7" s="259"/>
      <c r="MZ7" s="259"/>
      <c r="NA7" s="259"/>
      <c r="NB7" s="259"/>
      <c r="NC7" s="259"/>
      <c r="ND7" s="259"/>
      <c r="NE7" s="259"/>
      <c r="NF7" s="259"/>
      <c r="NG7" s="259"/>
      <c r="NH7" s="259"/>
      <c r="NI7" s="259"/>
      <c r="NJ7" s="259"/>
      <c r="NK7" s="259"/>
      <c r="NL7" s="259"/>
      <c r="NM7" s="259"/>
      <c r="NN7" s="259"/>
      <c r="NO7" s="259"/>
      <c r="NP7" s="259"/>
      <c r="NQ7" s="259"/>
      <c r="NR7" s="259"/>
      <c r="NS7" s="259"/>
      <c r="NT7" s="259"/>
      <c r="NU7" s="259"/>
      <c r="NV7" s="259"/>
      <c r="NW7" s="259"/>
      <c r="NX7" s="259"/>
      <c r="NY7" s="259"/>
      <c r="NZ7" s="259"/>
      <c r="OA7" s="259"/>
      <c r="OB7" s="259"/>
      <c r="OC7" s="259"/>
      <c r="OD7" s="259"/>
      <c r="OE7" s="259"/>
      <c r="OF7" s="259"/>
      <c r="OG7" s="259"/>
      <c r="OH7" s="259"/>
      <c r="OI7" s="259"/>
      <c r="OJ7" s="259"/>
      <c r="OK7" s="259"/>
      <c r="OL7" s="259"/>
      <c r="OM7" s="259"/>
      <c r="ON7" s="259"/>
      <c r="OO7" s="259"/>
      <c r="OP7" s="259"/>
      <c r="OQ7" s="259"/>
      <c r="OR7" s="259"/>
      <c r="OS7" s="259"/>
      <c r="OT7" s="259"/>
      <c r="OU7" s="259"/>
      <c r="OV7" s="259"/>
      <c r="OW7" s="259"/>
      <c r="OX7" s="259"/>
      <c r="OY7" s="259"/>
      <c r="OZ7" s="259"/>
      <c r="PA7" s="259"/>
      <c r="PB7" s="259"/>
      <c r="PC7" s="259"/>
      <c r="PD7" s="259"/>
      <c r="PE7" s="259"/>
      <c r="PF7" s="259"/>
      <c r="PG7" s="259"/>
      <c r="PH7" s="259"/>
      <c r="PI7" s="259"/>
      <c r="PJ7" s="259"/>
      <c r="PK7" s="259"/>
      <c r="PL7" s="259"/>
      <c r="PM7" s="259"/>
      <c r="PN7" s="259"/>
      <c r="PO7" s="259"/>
      <c r="PP7" s="259"/>
      <c r="PQ7" s="259"/>
      <c r="PR7" s="259"/>
      <c r="PS7" s="259"/>
      <c r="PT7" s="259"/>
      <c r="PU7" s="259"/>
      <c r="PV7" s="259"/>
      <c r="PW7" s="259"/>
      <c r="PX7" s="259"/>
      <c r="PY7" s="259"/>
      <c r="PZ7" s="259"/>
      <c r="QA7" s="259"/>
      <c r="QB7" s="259"/>
      <c r="QC7" s="259"/>
      <c r="QD7" s="259"/>
      <c r="QE7" s="259"/>
      <c r="QF7" s="259"/>
      <c r="QG7" s="259"/>
      <c r="QH7" s="259"/>
      <c r="QI7" s="259"/>
      <c r="QJ7" s="259"/>
      <c r="QK7" s="259"/>
      <c r="QL7" s="259"/>
      <c r="QM7" s="259"/>
      <c r="QN7" s="259"/>
      <c r="QO7" s="259"/>
      <c r="QP7" s="259"/>
      <c r="QQ7" s="259"/>
      <c r="QR7" s="259"/>
      <c r="QS7" s="259"/>
      <c r="QT7" s="259"/>
      <c r="QU7" s="259"/>
      <c r="QV7" s="259"/>
      <c r="QW7" s="259"/>
      <c r="QX7" s="259"/>
      <c r="QY7" s="259"/>
      <c r="QZ7" s="259"/>
      <c r="RA7" s="259"/>
      <c r="RB7" s="259"/>
      <c r="RC7" s="259"/>
      <c r="RD7" s="259"/>
      <c r="RE7" s="259"/>
      <c r="RF7" s="259"/>
      <c r="RG7" s="259"/>
      <c r="RH7" s="259"/>
      <c r="RI7" s="259"/>
      <c r="RJ7" s="259"/>
      <c r="RK7" s="259"/>
      <c r="RL7" s="259"/>
      <c r="RM7" s="259"/>
      <c r="RN7" s="259"/>
      <c r="RO7" s="259"/>
      <c r="RP7" s="259"/>
      <c r="RQ7" s="259"/>
      <c r="RR7" s="259"/>
      <c r="RS7" s="259"/>
      <c r="RT7" s="259"/>
      <c r="RU7" s="259"/>
      <c r="RV7" s="259"/>
      <c r="RW7" s="259"/>
      <c r="RX7" s="259"/>
      <c r="RY7" s="259"/>
      <c r="RZ7" s="259"/>
      <c r="SA7" s="259"/>
      <c r="SB7" s="259"/>
      <c r="SC7" s="259"/>
      <c r="SD7" s="259"/>
      <c r="SE7" s="259"/>
      <c r="SF7" s="259"/>
      <c r="SG7" s="259"/>
      <c r="SH7" s="259"/>
      <c r="SI7" s="259"/>
      <c r="SJ7" s="259"/>
      <c r="SK7" s="259"/>
      <c r="SL7" s="259"/>
      <c r="SM7" s="259"/>
      <c r="SN7" s="259"/>
      <c r="SO7" s="259"/>
      <c r="SP7" s="259"/>
      <c r="SQ7" s="259"/>
      <c r="SR7" s="259"/>
      <c r="SS7" s="259"/>
      <c r="ST7" s="259"/>
      <c r="SU7" s="259"/>
      <c r="SV7" s="259"/>
      <c r="SW7" s="259"/>
      <c r="SX7" s="259"/>
      <c r="SY7" s="259"/>
      <c r="SZ7" s="259"/>
      <c r="TA7" s="259"/>
      <c r="TB7" s="259"/>
      <c r="TC7" s="259"/>
      <c r="TD7" s="259"/>
      <c r="TE7" s="259"/>
      <c r="TF7" s="259"/>
      <c r="TG7" s="259"/>
      <c r="TH7" s="259"/>
      <c r="TI7" s="259"/>
      <c r="TJ7" s="259"/>
      <c r="TK7" s="259"/>
      <c r="TL7" s="259"/>
      <c r="TM7" s="259"/>
      <c r="TN7" s="259"/>
      <c r="TO7" s="259"/>
      <c r="TP7" s="259"/>
      <c r="TQ7" s="259"/>
      <c r="TR7" s="259"/>
      <c r="TS7" s="259"/>
      <c r="TT7" s="259"/>
      <c r="TU7" s="259"/>
      <c r="TV7" s="259"/>
      <c r="TW7" s="259"/>
      <c r="TX7" s="259"/>
      <c r="TY7" s="259"/>
      <c r="TZ7" s="259"/>
      <c r="UA7" s="259"/>
      <c r="UB7" s="259"/>
      <c r="UC7" s="259"/>
      <c r="UD7" s="259"/>
      <c r="UE7" s="259"/>
      <c r="UF7" s="259"/>
      <c r="UG7" s="259"/>
      <c r="UH7" s="259"/>
      <c r="UI7" s="259"/>
      <c r="UJ7" s="259"/>
      <c r="UK7" s="259"/>
      <c r="UL7" s="259"/>
      <c r="UM7" s="259"/>
      <c r="UN7" s="259"/>
      <c r="UO7" s="259"/>
      <c r="UP7" s="259"/>
      <c r="UQ7" s="259"/>
      <c r="UR7" s="259"/>
      <c r="US7" s="259"/>
      <c r="UT7" s="259"/>
      <c r="UU7" s="259"/>
      <c r="UV7" s="259"/>
      <c r="UW7" s="259"/>
      <c r="UX7" s="259"/>
      <c r="UY7" s="259"/>
      <c r="UZ7" s="259"/>
      <c r="VA7" s="259"/>
      <c r="VB7" s="259"/>
      <c r="VC7" s="259"/>
      <c r="VD7" s="259"/>
      <c r="VE7" s="259"/>
      <c r="VF7" s="259"/>
      <c r="VG7" s="259"/>
      <c r="VH7" s="259"/>
      <c r="VI7" s="259"/>
      <c r="VJ7" s="259"/>
      <c r="VK7" s="259"/>
      <c r="VL7" s="259"/>
      <c r="VM7" s="259"/>
      <c r="VN7" s="259"/>
      <c r="VO7" s="259"/>
      <c r="VP7" s="259"/>
      <c r="VQ7" s="259"/>
      <c r="VR7" s="259"/>
      <c r="VS7" s="259"/>
      <c r="VT7" s="259"/>
      <c r="VU7" s="259"/>
      <c r="VV7" s="259"/>
      <c r="VW7" s="259"/>
      <c r="VX7" s="259"/>
      <c r="VY7" s="259"/>
      <c r="VZ7" s="259"/>
      <c r="WA7" s="259"/>
      <c r="WB7" s="259"/>
      <c r="WC7" s="259"/>
      <c r="WD7" s="259"/>
      <c r="WE7" s="259"/>
      <c r="WF7" s="259"/>
      <c r="WG7" s="259"/>
      <c r="WH7" s="259"/>
      <c r="WI7" s="259"/>
      <c r="WJ7" s="259"/>
      <c r="WK7" s="259"/>
      <c r="WL7" s="259"/>
      <c r="WM7" s="259"/>
      <c r="WN7" s="259"/>
      <c r="WO7" s="259"/>
      <c r="WP7" s="259"/>
      <c r="WQ7" s="259"/>
      <c r="WR7" s="259"/>
      <c r="WS7" s="259"/>
      <c r="WT7" s="259"/>
      <c r="WU7" s="259"/>
      <c r="WV7" s="259"/>
      <c r="WW7" s="259"/>
      <c r="WX7" s="259"/>
      <c r="WY7" s="259"/>
      <c r="WZ7" s="259"/>
      <c r="XA7" s="259"/>
      <c r="XB7" s="259"/>
      <c r="XC7" s="259"/>
      <c r="XD7" s="259"/>
      <c r="XE7" s="259"/>
      <c r="XF7" s="259"/>
      <c r="XG7" s="259"/>
      <c r="XH7" s="259"/>
      <c r="XI7" s="259"/>
      <c r="XJ7" s="259"/>
      <c r="XK7" s="259"/>
      <c r="XL7" s="259"/>
      <c r="XM7" s="259"/>
      <c r="XN7" s="259"/>
      <c r="XO7" s="259"/>
      <c r="XP7" s="259"/>
      <c r="XQ7" s="259"/>
      <c r="XR7" s="259"/>
      <c r="XS7" s="259"/>
      <c r="XT7" s="259"/>
      <c r="XU7" s="259"/>
      <c r="XV7" s="259"/>
      <c r="XW7" s="259"/>
      <c r="XX7" s="259"/>
      <c r="XY7" s="259"/>
      <c r="XZ7" s="259"/>
      <c r="YA7" s="259"/>
      <c r="YB7" s="259"/>
      <c r="YC7" s="259"/>
      <c r="YD7" s="259"/>
      <c r="YE7" s="259"/>
      <c r="YF7" s="259"/>
      <c r="YG7" s="259"/>
      <c r="YH7" s="259"/>
      <c r="YI7" s="259"/>
      <c r="YJ7" s="259"/>
      <c r="YK7" s="259"/>
      <c r="YL7" s="259"/>
      <c r="YM7" s="259"/>
      <c r="YN7" s="259"/>
      <c r="YO7" s="259"/>
      <c r="YP7" s="259"/>
      <c r="YQ7" s="259"/>
      <c r="YR7" s="259"/>
      <c r="YS7" s="259"/>
      <c r="YT7" s="259"/>
      <c r="YU7" s="259"/>
      <c r="YV7" s="259"/>
      <c r="YW7" s="259"/>
      <c r="YX7" s="259"/>
      <c r="YY7" s="259"/>
      <c r="YZ7" s="259"/>
      <c r="ZA7" s="259"/>
      <c r="ZB7" s="259"/>
      <c r="ZC7" s="259"/>
      <c r="ZD7" s="259"/>
      <c r="ZE7" s="259"/>
    </row>
    <row r="8" spans="1:681" s="29" customFormat="1" ht="19.5" customHeight="1">
      <c r="A8" s="22" t="s">
        <v>36</v>
      </c>
      <c r="B8" s="321">
        <v>12452</v>
      </c>
      <c r="C8" s="321">
        <v>12404</v>
      </c>
      <c r="D8" s="28" t="e">
        <f>#REF!</f>
        <v>#REF!</v>
      </c>
      <c r="E8" s="26" t="e">
        <f t="shared" si="0"/>
        <v>#REF!</v>
      </c>
      <c r="F8" s="28" t="e">
        <f>#REF!</f>
        <v>#REF!</v>
      </c>
      <c r="G8" s="26" t="e">
        <f t="shared" si="1"/>
        <v>#REF!</v>
      </c>
      <c r="H8" s="28" t="e">
        <f>#REF!</f>
        <v>#REF!</v>
      </c>
      <c r="I8" s="25" t="e">
        <f t="shared" si="2"/>
        <v>#REF!</v>
      </c>
      <c r="J8" s="338"/>
      <c r="K8" s="339"/>
      <c r="L8" s="341" t="e">
        <f>#REF!</f>
        <v>#REF!</v>
      </c>
      <c r="M8" s="25" t="e">
        <f t="shared" si="29"/>
        <v>#REF!</v>
      </c>
      <c r="N8" s="301" t="e">
        <f>#REF!</f>
        <v>#REF!</v>
      </c>
      <c r="O8" s="27" t="e">
        <f t="shared" si="23"/>
        <v>#REF!</v>
      </c>
      <c r="P8" s="28" t="e">
        <f>#REF!</f>
        <v>#REF!</v>
      </c>
      <c r="Q8" s="27" t="e">
        <f t="shared" si="3"/>
        <v>#REF!</v>
      </c>
      <c r="R8" s="28" t="e">
        <f>#REF!</f>
        <v>#REF!</v>
      </c>
      <c r="S8" s="25" t="e">
        <f t="shared" si="4"/>
        <v>#REF!</v>
      </c>
      <c r="T8" s="28" t="e">
        <f>#REF!</f>
        <v>#REF!</v>
      </c>
      <c r="U8" s="27" t="e">
        <f t="shared" si="5"/>
        <v>#REF!</v>
      </c>
      <c r="V8" s="28" t="e">
        <f>#REF!</f>
        <v>#REF!</v>
      </c>
      <c r="W8" s="298" t="e">
        <f t="shared" si="6"/>
        <v>#REF!</v>
      </c>
      <c r="X8" s="24" t="e">
        <f>#REF!</f>
        <v>#REF!</v>
      </c>
      <c r="Y8" s="27" t="e">
        <f t="shared" si="7"/>
        <v>#REF!</v>
      </c>
      <c r="Z8" s="28" t="e">
        <f>Подуш!G7</f>
        <v>#REF!</v>
      </c>
      <c r="AA8" s="298" t="e">
        <f t="shared" si="8"/>
        <v>#REF!</v>
      </c>
      <c r="AB8" s="28" t="e">
        <f>#REF!</f>
        <v>#REF!</v>
      </c>
      <c r="AC8" s="27" t="e">
        <f t="shared" si="9"/>
        <v>#REF!</v>
      </c>
      <c r="AD8" s="324" t="e">
        <f>Подуш!Q7</f>
        <v>#REF!</v>
      </c>
      <c r="AE8" s="298" t="e">
        <f t="shared" si="10"/>
        <v>#REF!</v>
      </c>
      <c r="AF8" s="45" t="e">
        <f>#REF!</f>
        <v>#REF!</v>
      </c>
      <c r="AG8" s="27" t="e">
        <f t="shared" si="24"/>
        <v>#REF!</v>
      </c>
      <c r="AH8" s="28" t="e">
        <f>Подуш!L7</f>
        <v>#REF!</v>
      </c>
      <c r="AI8" s="298" t="e">
        <f t="shared" si="25"/>
        <v>#REF!</v>
      </c>
      <c r="AJ8" s="301" t="e">
        <f>#REF!</f>
        <v>#REF!</v>
      </c>
      <c r="AK8" s="27" t="e">
        <f t="shared" si="11"/>
        <v>#REF!</v>
      </c>
      <c r="AL8" s="301" t="e">
        <f>#REF!</f>
        <v>#REF!</v>
      </c>
      <c r="AM8" s="27" t="e">
        <f t="shared" si="12"/>
        <v>#REF!</v>
      </c>
      <c r="AN8" s="301" t="e">
        <f>#REF!</f>
        <v>#REF!</v>
      </c>
      <c r="AO8" s="298" t="e">
        <f t="shared" si="13"/>
        <v>#REF!</v>
      </c>
      <c r="AP8" s="301" t="e">
        <f>#REF!</f>
        <v>#REF!</v>
      </c>
      <c r="AQ8" s="27" t="e">
        <f t="shared" si="14"/>
        <v>#REF!</v>
      </c>
      <c r="AR8" s="301" t="e">
        <f>#REF!</f>
        <v>#REF!</v>
      </c>
      <c r="AS8" s="298" t="e">
        <f t="shared" si="15"/>
        <v>#REF!</v>
      </c>
      <c r="AT8" s="301" t="e">
        <f>#REF!</f>
        <v>#REF!</v>
      </c>
      <c r="AU8" s="27" t="e">
        <f t="shared" si="16"/>
        <v>#REF!</v>
      </c>
      <c r="AV8" s="301" t="e">
        <f>#REF!</f>
        <v>#REF!</v>
      </c>
      <c r="AW8" s="298" t="e">
        <f t="shared" si="17"/>
        <v>#REF!</v>
      </c>
      <c r="AX8" s="28" t="e">
        <f>#REF!</f>
        <v>#REF!</v>
      </c>
      <c r="AY8" s="27" t="e">
        <f t="shared" si="18"/>
        <v>#REF!</v>
      </c>
      <c r="AZ8" s="28" t="e">
        <f>#REF!</f>
        <v>#REF!</v>
      </c>
      <c r="BA8" s="27" t="e">
        <f t="shared" si="19"/>
        <v>#REF!</v>
      </c>
      <c r="BB8" s="28" t="e">
        <f>#REF!</f>
        <v>#REF!</v>
      </c>
      <c r="BC8" s="27" t="e">
        <f t="shared" si="26"/>
        <v>#REF!</v>
      </c>
      <c r="BD8" s="28" t="e">
        <f>#REF!</f>
        <v>#REF!</v>
      </c>
      <c r="BE8" s="27" t="e">
        <f t="shared" si="27"/>
        <v>#REF!</v>
      </c>
      <c r="BF8" s="28" t="e">
        <f>#REF!</f>
        <v>#REF!</v>
      </c>
      <c r="BG8" s="27" t="e">
        <f t="shared" si="20"/>
        <v>#REF!</v>
      </c>
      <c r="BH8" s="96" t="e">
        <f>#REF!</f>
        <v>#REF!</v>
      </c>
      <c r="BI8" s="27" t="e">
        <f t="shared" si="21"/>
        <v>#REF!</v>
      </c>
      <c r="BJ8" s="28" t="e">
        <f>#REF!</f>
        <v>#REF!</v>
      </c>
      <c r="BK8" s="27" t="e">
        <f t="shared" si="22"/>
        <v>#REF!</v>
      </c>
      <c r="BL8" s="28" t="e">
        <f>#REF!</f>
        <v>#REF!</v>
      </c>
      <c r="BM8" s="27" t="e">
        <f t="shared" si="28"/>
        <v>#REF!</v>
      </c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  <c r="IO8" s="259"/>
      <c r="IP8" s="259"/>
      <c r="IQ8" s="259"/>
      <c r="IR8" s="259"/>
      <c r="IS8" s="259"/>
      <c r="IT8" s="259"/>
      <c r="IU8" s="259"/>
      <c r="IV8" s="259"/>
      <c r="IW8" s="259"/>
      <c r="IX8" s="259"/>
      <c r="IY8" s="259"/>
      <c r="IZ8" s="259"/>
      <c r="JA8" s="259"/>
      <c r="JB8" s="259"/>
      <c r="JC8" s="259"/>
      <c r="JD8" s="259"/>
      <c r="JE8" s="259"/>
      <c r="JF8" s="259"/>
      <c r="JG8" s="259"/>
      <c r="JH8" s="259"/>
      <c r="JI8" s="259"/>
      <c r="JJ8" s="259"/>
      <c r="JK8" s="259"/>
      <c r="JL8" s="259"/>
      <c r="JM8" s="259"/>
      <c r="JN8" s="259"/>
      <c r="JO8" s="259"/>
      <c r="JP8" s="259"/>
      <c r="JQ8" s="259"/>
      <c r="JR8" s="259"/>
      <c r="JS8" s="259"/>
      <c r="JT8" s="259"/>
      <c r="JU8" s="259"/>
      <c r="JV8" s="259"/>
      <c r="JW8" s="259"/>
      <c r="JX8" s="259"/>
      <c r="JY8" s="259"/>
      <c r="JZ8" s="259"/>
      <c r="KA8" s="259"/>
      <c r="KB8" s="259"/>
      <c r="KC8" s="259"/>
      <c r="KD8" s="259"/>
      <c r="KE8" s="259"/>
      <c r="KF8" s="259"/>
      <c r="KG8" s="259"/>
      <c r="KH8" s="259"/>
      <c r="KI8" s="259"/>
      <c r="KJ8" s="259"/>
      <c r="KK8" s="259"/>
      <c r="KL8" s="259"/>
      <c r="KM8" s="259"/>
      <c r="KN8" s="259"/>
      <c r="KO8" s="259"/>
      <c r="KP8" s="259"/>
      <c r="KQ8" s="259"/>
      <c r="KR8" s="259"/>
      <c r="KS8" s="259"/>
      <c r="KT8" s="259"/>
      <c r="KU8" s="259"/>
      <c r="KV8" s="259"/>
      <c r="KW8" s="259"/>
      <c r="KX8" s="259"/>
      <c r="KY8" s="259"/>
      <c r="KZ8" s="259"/>
      <c r="LA8" s="259"/>
      <c r="LB8" s="259"/>
      <c r="LC8" s="259"/>
      <c r="LD8" s="259"/>
      <c r="LE8" s="259"/>
      <c r="LF8" s="259"/>
      <c r="LG8" s="259"/>
      <c r="LH8" s="259"/>
      <c r="LI8" s="259"/>
      <c r="LJ8" s="259"/>
      <c r="LK8" s="259"/>
      <c r="LL8" s="259"/>
      <c r="LM8" s="259"/>
      <c r="LN8" s="259"/>
      <c r="LO8" s="259"/>
      <c r="LP8" s="259"/>
      <c r="LQ8" s="259"/>
      <c r="LR8" s="259"/>
      <c r="LS8" s="259"/>
      <c r="LT8" s="259"/>
      <c r="LU8" s="259"/>
      <c r="LV8" s="259"/>
      <c r="LW8" s="259"/>
      <c r="LX8" s="259"/>
      <c r="LY8" s="259"/>
      <c r="LZ8" s="259"/>
      <c r="MA8" s="259"/>
      <c r="MB8" s="259"/>
      <c r="MC8" s="259"/>
      <c r="MD8" s="259"/>
      <c r="ME8" s="259"/>
      <c r="MF8" s="259"/>
      <c r="MG8" s="259"/>
      <c r="MH8" s="259"/>
      <c r="MI8" s="259"/>
      <c r="MJ8" s="259"/>
      <c r="MK8" s="259"/>
      <c r="ML8" s="259"/>
      <c r="MM8" s="259"/>
      <c r="MN8" s="259"/>
      <c r="MO8" s="259"/>
      <c r="MP8" s="259"/>
      <c r="MQ8" s="259"/>
      <c r="MR8" s="259"/>
      <c r="MS8" s="259"/>
      <c r="MT8" s="259"/>
      <c r="MU8" s="259"/>
      <c r="MV8" s="259"/>
      <c r="MW8" s="259"/>
      <c r="MX8" s="259"/>
      <c r="MY8" s="259"/>
      <c r="MZ8" s="259"/>
      <c r="NA8" s="259"/>
      <c r="NB8" s="259"/>
      <c r="NC8" s="259"/>
      <c r="ND8" s="259"/>
      <c r="NE8" s="259"/>
      <c r="NF8" s="259"/>
      <c r="NG8" s="259"/>
      <c r="NH8" s="259"/>
      <c r="NI8" s="259"/>
      <c r="NJ8" s="259"/>
      <c r="NK8" s="259"/>
      <c r="NL8" s="259"/>
      <c r="NM8" s="259"/>
      <c r="NN8" s="259"/>
      <c r="NO8" s="259"/>
      <c r="NP8" s="259"/>
      <c r="NQ8" s="259"/>
      <c r="NR8" s="259"/>
      <c r="NS8" s="259"/>
      <c r="NT8" s="259"/>
      <c r="NU8" s="259"/>
      <c r="NV8" s="259"/>
      <c r="NW8" s="259"/>
      <c r="NX8" s="259"/>
      <c r="NY8" s="259"/>
      <c r="NZ8" s="259"/>
      <c r="OA8" s="259"/>
      <c r="OB8" s="259"/>
      <c r="OC8" s="259"/>
      <c r="OD8" s="259"/>
      <c r="OE8" s="259"/>
      <c r="OF8" s="259"/>
      <c r="OG8" s="259"/>
      <c r="OH8" s="259"/>
      <c r="OI8" s="259"/>
      <c r="OJ8" s="259"/>
      <c r="OK8" s="259"/>
      <c r="OL8" s="259"/>
      <c r="OM8" s="259"/>
      <c r="ON8" s="259"/>
      <c r="OO8" s="259"/>
      <c r="OP8" s="259"/>
      <c r="OQ8" s="259"/>
      <c r="OR8" s="259"/>
      <c r="OS8" s="259"/>
      <c r="OT8" s="259"/>
      <c r="OU8" s="259"/>
      <c r="OV8" s="259"/>
      <c r="OW8" s="259"/>
      <c r="OX8" s="259"/>
      <c r="OY8" s="259"/>
      <c r="OZ8" s="259"/>
      <c r="PA8" s="259"/>
      <c r="PB8" s="259"/>
      <c r="PC8" s="259"/>
      <c r="PD8" s="259"/>
      <c r="PE8" s="259"/>
      <c r="PF8" s="259"/>
      <c r="PG8" s="259"/>
      <c r="PH8" s="259"/>
      <c r="PI8" s="259"/>
      <c r="PJ8" s="259"/>
      <c r="PK8" s="259"/>
      <c r="PL8" s="259"/>
      <c r="PM8" s="259"/>
      <c r="PN8" s="259"/>
      <c r="PO8" s="259"/>
      <c r="PP8" s="259"/>
      <c r="PQ8" s="259"/>
      <c r="PR8" s="259"/>
      <c r="PS8" s="259"/>
      <c r="PT8" s="259"/>
      <c r="PU8" s="259"/>
      <c r="PV8" s="259"/>
      <c r="PW8" s="259"/>
      <c r="PX8" s="259"/>
      <c r="PY8" s="259"/>
      <c r="PZ8" s="259"/>
      <c r="QA8" s="259"/>
      <c r="QB8" s="259"/>
      <c r="QC8" s="259"/>
      <c r="QD8" s="259"/>
      <c r="QE8" s="259"/>
      <c r="QF8" s="259"/>
      <c r="QG8" s="259"/>
      <c r="QH8" s="259"/>
      <c r="QI8" s="259"/>
      <c r="QJ8" s="259"/>
      <c r="QK8" s="259"/>
      <c r="QL8" s="259"/>
      <c r="QM8" s="259"/>
      <c r="QN8" s="259"/>
      <c r="QO8" s="259"/>
      <c r="QP8" s="259"/>
      <c r="QQ8" s="259"/>
      <c r="QR8" s="259"/>
      <c r="QS8" s="259"/>
      <c r="QT8" s="259"/>
      <c r="QU8" s="259"/>
      <c r="QV8" s="259"/>
      <c r="QW8" s="259"/>
      <c r="QX8" s="259"/>
      <c r="QY8" s="259"/>
      <c r="QZ8" s="259"/>
      <c r="RA8" s="259"/>
      <c r="RB8" s="259"/>
      <c r="RC8" s="259"/>
      <c r="RD8" s="259"/>
      <c r="RE8" s="259"/>
      <c r="RF8" s="259"/>
      <c r="RG8" s="259"/>
      <c r="RH8" s="259"/>
      <c r="RI8" s="259"/>
      <c r="RJ8" s="259"/>
      <c r="RK8" s="259"/>
      <c r="RL8" s="259"/>
      <c r="RM8" s="259"/>
      <c r="RN8" s="259"/>
      <c r="RO8" s="259"/>
      <c r="RP8" s="259"/>
      <c r="RQ8" s="259"/>
      <c r="RR8" s="259"/>
      <c r="RS8" s="259"/>
      <c r="RT8" s="259"/>
      <c r="RU8" s="259"/>
      <c r="RV8" s="259"/>
      <c r="RW8" s="259"/>
      <c r="RX8" s="259"/>
      <c r="RY8" s="259"/>
      <c r="RZ8" s="259"/>
      <c r="SA8" s="259"/>
      <c r="SB8" s="259"/>
      <c r="SC8" s="259"/>
      <c r="SD8" s="259"/>
      <c r="SE8" s="259"/>
      <c r="SF8" s="259"/>
      <c r="SG8" s="259"/>
      <c r="SH8" s="259"/>
      <c r="SI8" s="259"/>
      <c r="SJ8" s="259"/>
      <c r="SK8" s="259"/>
      <c r="SL8" s="259"/>
      <c r="SM8" s="259"/>
      <c r="SN8" s="259"/>
      <c r="SO8" s="259"/>
      <c r="SP8" s="259"/>
      <c r="SQ8" s="259"/>
      <c r="SR8" s="259"/>
      <c r="SS8" s="259"/>
      <c r="ST8" s="259"/>
      <c r="SU8" s="259"/>
      <c r="SV8" s="259"/>
      <c r="SW8" s="259"/>
      <c r="SX8" s="259"/>
      <c r="SY8" s="259"/>
      <c r="SZ8" s="259"/>
      <c r="TA8" s="259"/>
      <c r="TB8" s="259"/>
      <c r="TC8" s="259"/>
      <c r="TD8" s="259"/>
      <c r="TE8" s="259"/>
      <c r="TF8" s="259"/>
      <c r="TG8" s="259"/>
      <c r="TH8" s="259"/>
      <c r="TI8" s="259"/>
      <c r="TJ8" s="259"/>
      <c r="TK8" s="259"/>
      <c r="TL8" s="259"/>
      <c r="TM8" s="259"/>
      <c r="TN8" s="259"/>
      <c r="TO8" s="259"/>
      <c r="TP8" s="259"/>
      <c r="TQ8" s="259"/>
      <c r="TR8" s="259"/>
      <c r="TS8" s="259"/>
      <c r="TT8" s="259"/>
      <c r="TU8" s="259"/>
      <c r="TV8" s="259"/>
      <c r="TW8" s="259"/>
      <c r="TX8" s="259"/>
      <c r="TY8" s="259"/>
      <c r="TZ8" s="259"/>
      <c r="UA8" s="259"/>
      <c r="UB8" s="259"/>
      <c r="UC8" s="259"/>
      <c r="UD8" s="259"/>
      <c r="UE8" s="259"/>
      <c r="UF8" s="259"/>
      <c r="UG8" s="259"/>
      <c r="UH8" s="259"/>
      <c r="UI8" s="259"/>
      <c r="UJ8" s="259"/>
      <c r="UK8" s="259"/>
      <c r="UL8" s="259"/>
      <c r="UM8" s="259"/>
      <c r="UN8" s="259"/>
      <c r="UO8" s="259"/>
      <c r="UP8" s="259"/>
      <c r="UQ8" s="259"/>
      <c r="UR8" s="259"/>
      <c r="US8" s="259"/>
      <c r="UT8" s="259"/>
      <c r="UU8" s="259"/>
      <c r="UV8" s="259"/>
      <c r="UW8" s="259"/>
      <c r="UX8" s="259"/>
      <c r="UY8" s="259"/>
      <c r="UZ8" s="259"/>
      <c r="VA8" s="259"/>
      <c r="VB8" s="259"/>
      <c r="VC8" s="259"/>
      <c r="VD8" s="259"/>
      <c r="VE8" s="259"/>
      <c r="VF8" s="259"/>
      <c r="VG8" s="259"/>
      <c r="VH8" s="259"/>
      <c r="VI8" s="259"/>
      <c r="VJ8" s="259"/>
      <c r="VK8" s="259"/>
      <c r="VL8" s="259"/>
      <c r="VM8" s="259"/>
      <c r="VN8" s="259"/>
      <c r="VO8" s="259"/>
      <c r="VP8" s="259"/>
      <c r="VQ8" s="259"/>
      <c r="VR8" s="259"/>
      <c r="VS8" s="259"/>
      <c r="VT8" s="259"/>
      <c r="VU8" s="259"/>
      <c r="VV8" s="259"/>
      <c r="VW8" s="259"/>
      <c r="VX8" s="259"/>
      <c r="VY8" s="259"/>
      <c r="VZ8" s="259"/>
      <c r="WA8" s="259"/>
      <c r="WB8" s="259"/>
      <c r="WC8" s="259"/>
      <c r="WD8" s="259"/>
      <c r="WE8" s="259"/>
      <c r="WF8" s="259"/>
      <c r="WG8" s="259"/>
      <c r="WH8" s="259"/>
      <c r="WI8" s="259"/>
      <c r="WJ8" s="259"/>
      <c r="WK8" s="259"/>
      <c r="WL8" s="259"/>
      <c r="WM8" s="259"/>
      <c r="WN8" s="259"/>
      <c r="WO8" s="259"/>
      <c r="WP8" s="259"/>
      <c r="WQ8" s="259"/>
      <c r="WR8" s="259"/>
      <c r="WS8" s="259"/>
      <c r="WT8" s="259"/>
      <c r="WU8" s="259"/>
      <c r="WV8" s="259"/>
      <c r="WW8" s="259"/>
      <c r="WX8" s="259"/>
      <c r="WY8" s="259"/>
      <c r="WZ8" s="259"/>
      <c r="XA8" s="259"/>
      <c r="XB8" s="259"/>
      <c r="XC8" s="259"/>
      <c r="XD8" s="259"/>
      <c r="XE8" s="259"/>
      <c r="XF8" s="259"/>
      <c r="XG8" s="259"/>
      <c r="XH8" s="259"/>
      <c r="XI8" s="259"/>
      <c r="XJ8" s="259"/>
      <c r="XK8" s="259"/>
      <c r="XL8" s="259"/>
      <c r="XM8" s="259"/>
      <c r="XN8" s="259"/>
      <c r="XO8" s="259"/>
      <c r="XP8" s="259"/>
      <c r="XQ8" s="259"/>
      <c r="XR8" s="259"/>
      <c r="XS8" s="259"/>
      <c r="XT8" s="259"/>
      <c r="XU8" s="259"/>
      <c r="XV8" s="259"/>
      <c r="XW8" s="259"/>
      <c r="XX8" s="259"/>
      <c r="XY8" s="259"/>
      <c r="XZ8" s="259"/>
      <c r="YA8" s="259"/>
      <c r="YB8" s="259"/>
      <c r="YC8" s="259"/>
      <c r="YD8" s="259"/>
      <c r="YE8" s="259"/>
      <c r="YF8" s="259"/>
      <c r="YG8" s="259"/>
      <c r="YH8" s="259"/>
      <c r="YI8" s="259"/>
      <c r="YJ8" s="259"/>
      <c r="YK8" s="259"/>
      <c r="YL8" s="259"/>
      <c r="YM8" s="259"/>
      <c r="YN8" s="259"/>
      <c r="YO8" s="259"/>
      <c r="YP8" s="259"/>
      <c r="YQ8" s="259"/>
      <c r="YR8" s="259"/>
      <c r="YS8" s="259"/>
      <c r="YT8" s="259"/>
      <c r="YU8" s="259"/>
      <c r="YV8" s="259"/>
      <c r="YW8" s="259"/>
      <c r="YX8" s="259"/>
      <c r="YY8" s="259"/>
      <c r="YZ8" s="259"/>
      <c r="ZA8" s="259"/>
      <c r="ZB8" s="259"/>
      <c r="ZC8" s="259"/>
      <c r="ZD8" s="259"/>
      <c r="ZE8" s="259"/>
    </row>
    <row r="9" spans="1:681" s="31" customFormat="1" ht="18" customHeight="1">
      <c r="A9" s="30" t="s">
        <v>37</v>
      </c>
      <c r="B9" s="321">
        <v>11667</v>
      </c>
      <c r="C9" s="321">
        <v>11761</v>
      </c>
      <c r="D9" s="28" t="e">
        <f>#REF!</f>
        <v>#REF!</v>
      </c>
      <c r="E9" s="26" t="e">
        <f t="shared" si="0"/>
        <v>#REF!</v>
      </c>
      <c r="F9" s="28" t="e">
        <f>#REF!</f>
        <v>#REF!</v>
      </c>
      <c r="G9" s="26" t="e">
        <f t="shared" si="1"/>
        <v>#REF!</v>
      </c>
      <c r="H9" s="28" t="e">
        <f>#REF!</f>
        <v>#REF!</v>
      </c>
      <c r="I9" s="25" t="e">
        <f t="shared" si="2"/>
        <v>#REF!</v>
      </c>
      <c r="J9" s="338"/>
      <c r="K9" s="339"/>
      <c r="L9" s="341" t="e">
        <f>#REF!</f>
        <v>#REF!</v>
      </c>
      <c r="M9" s="25" t="e">
        <f t="shared" si="29"/>
        <v>#REF!</v>
      </c>
      <c r="N9" s="301" t="e">
        <f>#REF!</f>
        <v>#REF!</v>
      </c>
      <c r="O9" s="27" t="e">
        <f t="shared" si="23"/>
        <v>#REF!</v>
      </c>
      <c r="P9" s="45" t="e">
        <f>#REF!</f>
        <v>#REF!</v>
      </c>
      <c r="Q9" s="27" t="e">
        <f t="shared" si="3"/>
        <v>#REF!</v>
      </c>
      <c r="R9" s="28" t="e">
        <f>#REF!</f>
        <v>#REF!</v>
      </c>
      <c r="S9" s="25" t="e">
        <f t="shared" si="4"/>
        <v>#REF!</v>
      </c>
      <c r="T9" s="45" t="e">
        <f>#REF!</f>
        <v>#REF!</v>
      </c>
      <c r="U9" s="27" t="e">
        <f t="shared" si="5"/>
        <v>#REF!</v>
      </c>
      <c r="V9" s="28" t="e">
        <f>#REF!</f>
        <v>#REF!</v>
      </c>
      <c r="W9" s="298" t="e">
        <f t="shared" si="6"/>
        <v>#REF!</v>
      </c>
      <c r="X9" s="24" t="e">
        <f>#REF!</f>
        <v>#REF!</v>
      </c>
      <c r="Y9" s="27" t="e">
        <f t="shared" si="7"/>
        <v>#REF!</v>
      </c>
      <c r="Z9" s="28" t="e">
        <f>Подуш!G8</f>
        <v>#REF!</v>
      </c>
      <c r="AA9" s="298" t="e">
        <f t="shared" si="8"/>
        <v>#REF!</v>
      </c>
      <c r="AB9" s="28" t="e">
        <f>#REF!</f>
        <v>#REF!</v>
      </c>
      <c r="AC9" s="27" t="e">
        <f t="shared" si="9"/>
        <v>#REF!</v>
      </c>
      <c r="AD9" s="324" t="e">
        <f>Подуш!Q8</f>
        <v>#REF!</v>
      </c>
      <c r="AE9" s="298" t="e">
        <f t="shared" si="10"/>
        <v>#REF!</v>
      </c>
      <c r="AF9" s="45" t="e">
        <f>#REF!</f>
        <v>#REF!</v>
      </c>
      <c r="AG9" s="27" t="e">
        <f t="shared" si="24"/>
        <v>#REF!</v>
      </c>
      <c r="AH9" s="28" t="e">
        <f>Подуш!L8</f>
        <v>#REF!</v>
      </c>
      <c r="AI9" s="298" t="e">
        <f t="shared" si="25"/>
        <v>#REF!</v>
      </c>
      <c r="AJ9" s="301" t="e">
        <f>#REF!</f>
        <v>#REF!</v>
      </c>
      <c r="AK9" s="27" t="e">
        <f t="shared" si="11"/>
        <v>#REF!</v>
      </c>
      <c r="AL9" s="301" t="e">
        <f>#REF!</f>
        <v>#REF!</v>
      </c>
      <c r="AM9" s="27" t="e">
        <f t="shared" si="12"/>
        <v>#REF!</v>
      </c>
      <c r="AN9" s="301" t="e">
        <f>#REF!</f>
        <v>#REF!</v>
      </c>
      <c r="AO9" s="298" t="e">
        <f t="shared" si="13"/>
        <v>#REF!</v>
      </c>
      <c r="AP9" s="301" t="e">
        <f>#REF!</f>
        <v>#REF!</v>
      </c>
      <c r="AQ9" s="27" t="e">
        <f t="shared" si="14"/>
        <v>#REF!</v>
      </c>
      <c r="AR9" s="301" t="e">
        <f>#REF!</f>
        <v>#REF!</v>
      </c>
      <c r="AS9" s="298" t="e">
        <f t="shared" si="15"/>
        <v>#REF!</v>
      </c>
      <c r="AT9" s="301" t="e">
        <f>#REF!</f>
        <v>#REF!</v>
      </c>
      <c r="AU9" s="27" t="e">
        <f t="shared" si="16"/>
        <v>#REF!</v>
      </c>
      <c r="AV9" s="301" t="e">
        <f>#REF!</f>
        <v>#REF!</v>
      </c>
      <c r="AW9" s="298" t="e">
        <f t="shared" si="17"/>
        <v>#REF!</v>
      </c>
      <c r="AX9" s="28" t="e">
        <f>#REF!</f>
        <v>#REF!</v>
      </c>
      <c r="AY9" s="27" t="e">
        <f t="shared" si="18"/>
        <v>#REF!</v>
      </c>
      <c r="AZ9" s="28" t="e">
        <f>#REF!</f>
        <v>#REF!</v>
      </c>
      <c r="BA9" s="27" t="e">
        <f t="shared" si="19"/>
        <v>#REF!</v>
      </c>
      <c r="BB9" s="28" t="e">
        <f>#REF!</f>
        <v>#REF!</v>
      </c>
      <c r="BC9" s="27" t="e">
        <f t="shared" si="26"/>
        <v>#REF!</v>
      </c>
      <c r="BD9" s="28" t="e">
        <f>#REF!</f>
        <v>#REF!</v>
      </c>
      <c r="BE9" s="27" t="e">
        <f t="shared" si="27"/>
        <v>#REF!</v>
      </c>
      <c r="BF9" s="28" t="e">
        <f>#REF!</f>
        <v>#REF!</v>
      </c>
      <c r="BG9" s="27" t="e">
        <f t="shared" si="20"/>
        <v>#REF!</v>
      </c>
      <c r="BH9" s="96" t="e">
        <f>#REF!</f>
        <v>#REF!</v>
      </c>
      <c r="BI9" s="27" t="e">
        <f t="shared" si="21"/>
        <v>#REF!</v>
      </c>
      <c r="BJ9" s="28" t="e">
        <f>#REF!</f>
        <v>#REF!</v>
      </c>
      <c r="BK9" s="27" t="e">
        <f t="shared" si="22"/>
        <v>#REF!</v>
      </c>
      <c r="BL9" s="28" t="e">
        <f>#REF!</f>
        <v>#REF!</v>
      </c>
      <c r="BM9" s="27" t="e">
        <f t="shared" si="28"/>
        <v>#REF!</v>
      </c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  <c r="IO9" s="259"/>
      <c r="IP9" s="259"/>
      <c r="IQ9" s="259"/>
      <c r="IR9" s="259"/>
      <c r="IS9" s="259"/>
      <c r="IT9" s="259"/>
      <c r="IU9" s="259"/>
      <c r="IV9" s="259"/>
      <c r="IW9" s="259"/>
      <c r="IX9" s="259"/>
      <c r="IY9" s="259"/>
      <c r="IZ9" s="259"/>
      <c r="JA9" s="259"/>
      <c r="JB9" s="259"/>
      <c r="JC9" s="259"/>
      <c r="JD9" s="259"/>
      <c r="JE9" s="259"/>
      <c r="JF9" s="259"/>
      <c r="JG9" s="259"/>
      <c r="JH9" s="259"/>
      <c r="JI9" s="259"/>
      <c r="JJ9" s="259"/>
      <c r="JK9" s="259"/>
      <c r="JL9" s="259"/>
      <c r="JM9" s="259"/>
      <c r="JN9" s="259"/>
      <c r="JO9" s="259"/>
      <c r="JP9" s="259"/>
      <c r="JQ9" s="259"/>
      <c r="JR9" s="259"/>
      <c r="JS9" s="259"/>
      <c r="JT9" s="259"/>
      <c r="JU9" s="259"/>
      <c r="JV9" s="259"/>
      <c r="JW9" s="259"/>
      <c r="JX9" s="259"/>
      <c r="JY9" s="259"/>
      <c r="JZ9" s="259"/>
      <c r="KA9" s="259"/>
      <c r="KB9" s="259"/>
      <c r="KC9" s="259"/>
      <c r="KD9" s="259"/>
      <c r="KE9" s="259"/>
      <c r="KF9" s="259"/>
      <c r="KG9" s="259"/>
      <c r="KH9" s="259"/>
      <c r="KI9" s="259"/>
      <c r="KJ9" s="259"/>
      <c r="KK9" s="259"/>
      <c r="KL9" s="259"/>
      <c r="KM9" s="259"/>
      <c r="KN9" s="259"/>
      <c r="KO9" s="259"/>
      <c r="KP9" s="259"/>
      <c r="KQ9" s="259"/>
      <c r="KR9" s="259"/>
      <c r="KS9" s="259"/>
      <c r="KT9" s="259"/>
      <c r="KU9" s="259"/>
      <c r="KV9" s="259"/>
      <c r="KW9" s="259"/>
      <c r="KX9" s="259"/>
      <c r="KY9" s="259"/>
      <c r="KZ9" s="259"/>
      <c r="LA9" s="259"/>
      <c r="LB9" s="259"/>
      <c r="LC9" s="259"/>
      <c r="LD9" s="259"/>
      <c r="LE9" s="259"/>
      <c r="LF9" s="259"/>
      <c r="LG9" s="259"/>
      <c r="LH9" s="259"/>
      <c r="LI9" s="259"/>
      <c r="LJ9" s="259"/>
      <c r="LK9" s="259"/>
      <c r="LL9" s="259"/>
      <c r="LM9" s="259"/>
      <c r="LN9" s="259"/>
      <c r="LO9" s="259"/>
      <c r="LP9" s="259"/>
      <c r="LQ9" s="259"/>
      <c r="LR9" s="259"/>
      <c r="LS9" s="259"/>
      <c r="LT9" s="259"/>
      <c r="LU9" s="259"/>
      <c r="LV9" s="259"/>
      <c r="LW9" s="259"/>
      <c r="LX9" s="259"/>
      <c r="LY9" s="259"/>
      <c r="LZ9" s="259"/>
      <c r="MA9" s="259"/>
      <c r="MB9" s="259"/>
      <c r="MC9" s="259"/>
      <c r="MD9" s="259"/>
      <c r="ME9" s="259"/>
      <c r="MF9" s="259"/>
      <c r="MG9" s="259"/>
      <c r="MH9" s="259"/>
      <c r="MI9" s="259"/>
      <c r="MJ9" s="259"/>
      <c r="MK9" s="259"/>
      <c r="ML9" s="259"/>
      <c r="MM9" s="259"/>
      <c r="MN9" s="259"/>
      <c r="MO9" s="259"/>
      <c r="MP9" s="259"/>
      <c r="MQ9" s="259"/>
      <c r="MR9" s="259"/>
      <c r="MS9" s="259"/>
      <c r="MT9" s="259"/>
      <c r="MU9" s="259"/>
      <c r="MV9" s="259"/>
      <c r="MW9" s="259"/>
      <c r="MX9" s="259"/>
      <c r="MY9" s="259"/>
      <c r="MZ9" s="259"/>
      <c r="NA9" s="259"/>
      <c r="NB9" s="259"/>
      <c r="NC9" s="259"/>
      <c r="ND9" s="259"/>
      <c r="NE9" s="259"/>
      <c r="NF9" s="259"/>
      <c r="NG9" s="259"/>
      <c r="NH9" s="259"/>
      <c r="NI9" s="259"/>
      <c r="NJ9" s="259"/>
      <c r="NK9" s="259"/>
      <c r="NL9" s="259"/>
      <c r="NM9" s="259"/>
      <c r="NN9" s="259"/>
      <c r="NO9" s="259"/>
      <c r="NP9" s="259"/>
      <c r="NQ9" s="259"/>
      <c r="NR9" s="259"/>
      <c r="NS9" s="259"/>
      <c r="NT9" s="259"/>
      <c r="NU9" s="259"/>
      <c r="NV9" s="259"/>
      <c r="NW9" s="259"/>
      <c r="NX9" s="259"/>
      <c r="NY9" s="259"/>
      <c r="NZ9" s="259"/>
      <c r="OA9" s="259"/>
      <c r="OB9" s="259"/>
      <c r="OC9" s="259"/>
      <c r="OD9" s="259"/>
      <c r="OE9" s="259"/>
      <c r="OF9" s="259"/>
      <c r="OG9" s="259"/>
      <c r="OH9" s="259"/>
      <c r="OI9" s="259"/>
      <c r="OJ9" s="259"/>
      <c r="OK9" s="259"/>
      <c r="OL9" s="259"/>
      <c r="OM9" s="259"/>
      <c r="ON9" s="259"/>
      <c r="OO9" s="259"/>
      <c r="OP9" s="259"/>
      <c r="OQ9" s="259"/>
      <c r="OR9" s="259"/>
      <c r="OS9" s="259"/>
      <c r="OT9" s="259"/>
      <c r="OU9" s="259"/>
      <c r="OV9" s="259"/>
      <c r="OW9" s="259"/>
      <c r="OX9" s="259"/>
      <c r="OY9" s="259"/>
      <c r="OZ9" s="259"/>
      <c r="PA9" s="259"/>
      <c r="PB9" s="259"/>
      <c r="PC9" s="259"/>
      <c r="PD9" s="259"/>
      <c r="PE9" s="259"/>
      <c r="PF9" s="259"/>
      <c r="PG9" s="259"/>
      <c r="PH9" s="259"/>
      <c r="PI9" s="259"/>
      <c r="PJ9" s="259"/>
      <c r="PK9" s="259"/>
      <c r="PL9" s="259"/>
      <c r="PM9" s="259"/>
      <c r="PN9" s="259"/>
      <c r="PO9" s="259"/>
      <c r="PP9" s="259"/>
      <c r="PQ9" s="259"/>
      <c r="PR9" s="259"/>
      <c r="PS9" s="259"/>
      <c r="PT9" s="259"/>
      <c r="PU9" s="259"/>
      <c r="PV9" s="259"/>
      <c r="PW9" s="259"/>
      <c r="PX9" s="259"/>
      <c r="PY9" s="259"/>
      <c r="PZ9" s="259"/>
      <c r="QA9" s="259"/>
      <c r="QB9" s="259"/>
      <c r="QC9" s="259"/>
      <c r="QD9" s="259"/>
      <c r="QE9" s="259"/>
      <c r="QF9" s="259"/>
      <c r="QG9" s="259"/>
      <c r="QH9" s="259"/>
      <c r="QI9" s="259"/>
      <c r="QJ9" s="259"/>
      <c r="QK9" s="259"/>
      <c r="QL9" s="259"/>
      <c r="QM9" s="259"/>
      <c r="QN9" s="259"/>
      <c r="QO9" s="259"/>
      <c r="QP9" s="259"/>
      <c r="QQ9" s="259"/>
      <c r="QR9" s="259"/>
      <c r="QS9" s="259"/>
      <c r="QT9" s="259"/>
      <c r="QU9" s="259"/>
      <c r="QV9" s="259"/>
      <c r="QW9" s="259"/>
      <c r="QX9" s="259"/>
      <c r="QY9" s="259"/>
      <c r="QZ9" s="259"/>
      <c r="RA9" s="259"/>
      <c r="RB9" s="259"/>
      <c r="RC9" s="259"/>
      <c r="RD9" s="259"/>
      <c r="RE9" s="259"/>
      <c r="RF9" s="259"/>
      <c r="RG9" s="259"/>
      <c r="RH9" s="259"/>
      <c r="RI9" s="259"/>
      <c r="RJ9" s="259"/>
      <c r="RK9" s="259"/>
      <c r="RL9" s="259"/>
      <c r="RM9" s="259"/>
      <c r="RN9" s="259"/>
      <c r="RO9" s="259"/>
      <c r="RP9" s="259"/>
      <c r="RQ9" s="259"/>
      <c r="RR9" s="259"/>
      <c r="RS9" s="259"/>
      <c r="RT9" s="259"/>
      <c r="RU9" s="259"/>
      <c r="RV9" s="259"/>
      <c r="RW9" s="259"/>
      <c r="RX9" s="259"/>
      <c r="RY9" s="259"/>
      <c r="RZ9" s="259"/>
      <c r="SA9" s="259"/>
      <c r="SB9" s="259"/>
      <c r="SC9" s="259"/>
      <c r="SD9" s="259"/>
      <c r="SE9" s="259"/>
      <c r="SF9" s="259"/>
      <c r="SG9" s="259"/>
      <c r="SH9" s="259"/>
      <c r="SI9" s="259"/>
      <c r="SJ9" s="259"/>
      <c r="SK9" s="259"/>
      <c r="SL9" s="259"/>
      <c r="SM9" s="259"/>
      <c r="SN9" s="259"/>
      <c r="SO9" s="259"/>
      <c r="SP9" s="259"/>
      <c r="SQ9" s="259"/>
      <c r="SR9" s="259"/>
      <c r="SS9" s="259"/>
      <c r="ST9" s="259"/>
      <c r="SU9" s="259"/>
      <c r="SV9" s="259"/>
      <c r="SW9" s="259"/>
      <c r="SX9" s="259"/>
      <c r="SY9" s="259"/>
      <c r="SZ9" s="259"/>
      <c r="TA9" s="259"/>
      <c r="TB9" s="259"/>
      <c r="TC9" s="259"/>
      <c r="TD9" s="259"/>
      <c r="TE9" s="259"/>
      <c r="TF9" s="259"/>
      <c r="TG9" s="259"/>
      <c r="TH9" s="259"/>
      <c r="TI9" s="259"/>
      <c r="TJ9" s="259"/>
      <c r="TK9" s="259"/>
      <c r="TL9" s="259"/>
      <c r="TM9" s="259"/>
      <c r="TN9" s="259"/>
      <c r="TO9" s="259"/>
      <c r="TP9" s="259"/>
      <c r="TQ9" s="259"/>
      <c r="TR9" s="259"/>
      <c r="TS9" s="259"/>
      <c r="TT9" s="259"/>
      <c r="TU9" s="259"/>
      <c r="TV9" s="259"/>
      <c r="TW9" s="259"/>
      <c r="TX9" s="259"/>
      <c r="TY9" s="259"/>
      <c r="TZ9" s="259"/>
      <c r="UA9" s="259"/>
      <c r="UB9" s="259"/>
      <c r="UC9" s="259"/>
      <c r="UD9" s="259"/>
      <c r="UE9" s="259"/>
      <c r="UF9" s="259"/>
      <c r="UG9" s="259"/>
      <c r="UH9" s="259"/>
      <c r="UI9" s="259"/>
      <c r="UJ9" s="259"/>
      <c r="UK9" s="259"/>
      <c r="UL9" s="259"/>
      <c r="UM9" s="259"/>
      <c r="UN9" s="259"/>
      <c r="UO9" s="259"/>
      <c r="UP9" s="259"/>
      <c r="UQ9" s="259"/>
      <c r="UR9" s="259"/>
      <c r="US9" s="259"/>
      <c r="UT9" s="259"/>
      <c r="UU9" s="259"/>
      <c r="UV9" s="259"/>
      <c r="UW9" s="259"/>
      <c r="UX9" s="259"/>
      <c r="UY9" s="259"/>
      <c r="UZ9" s="259"/>
      <c r="VA9" s="259"/>
      <c r="VB9" s="259"/>
      <c r="VC9" s="259"/>
      <c r="VD9" s="259"/>
      <c r="VE9" s="259"/>
      <c r="VF9" s="259"/>
      <c r="VG9" s="259"/>
      <c r="VH9" s="259"/>
      <c r="VI9" s="259"/>
      <c r="VJ9" s="259"/>
      <c r="VK9" s="259"/>
      <c r="VL9" s="259"/>
      <c r="VM9" s="259"/>
      <c r="VN9" s="259"/>
      <c r="VO9" s="259"/>
      <c r="VP9" s="259"/>
      <c r="VQ9" s="259"/>
      <c r="VR9" s="259"/>
      <c r="VS9" s="259"/>
      <c r="VT9" s="259"/>
      <c r="VU9" s="259"/>
      <c r="VV9" s="259"/>
      <c r="VW9" s="259"/>
      <c r="VX9" s="259"/>
      <c r="VY9" s="259"/>
      <c r="VZ9" s="259"/>
      <c r="WA9" s="259"/>
      <c r="WB9" s="259"/>
      <c r="WC9" s="259"/>
      <c r="WD9" s="259"/>
      <c r="WE9" s="259"/>
      <c r="WF9" s="259"/>
      <c r="WG9" s="259"/>
      <c r="WH9" s="259"/>
      <c r="WI9" s="259"/>
      <c r="WJ9" s="259"/>
      <c r="WK9" s="259"/>
      <c r="WL9" s="259"/>
      <c r="WM9" s="259"/>
      <c r="WN9" s="259"/>
      <c r="WO9" s="259"/>
      <c r="WP9" s="259"/>
      <c r="WQ9" s="259"/>
      <c r="WR9" s="259"/>
      <c r="WS9" s="259"/>
      <c r="WT9" s="259"/>
      <c r="WU9" s="259"/>
      <c r="WV9" s="259"/>
      <c r="WW9" s="259"/>
      <c r="WX9" s="259"/>
      <c r="WY9" s="259"/>
      <c r="WZ9" s="259"/>
      <c r="XA9" s="259"/>
      <c r="XB9" s="259"/>
      <c r="XC9" s="259"/>
      <c r="XD9" s="259"/>
      <c r="XE9" s="259"/>
      <c r="XF9" s="259"/>
      <c r="XG9" s="259"/>
      <c r="XH9" s="259"/>
      <c r="XI9" s="259"/>
      <c r="XJ9" s="259"/>
      <c r="XK9" s="259"/>
      <c r="XL9" s="259"/>
      <c r="XM9" s="259"/>
      <c r="XN9" s="259"/>
      <c r="XO9" s="259"/>
      <c r="XP9" s="259"/>
      <c r="XQ9" s="259"/>
      <c r="XR9" s="259"/>
      <c r="XS9" s="259"/>
      <c r="XT9" s="259"/>
      <c r="XU9" s="259"/>
      <c r="XV9" s="259"/>
      <c r="XW9" s="259"/>
      <c r="XX9" s="259"/>
      <c r="XY9" s="259"/>
      <c r="XZ9" s="259"/>
      <c r="YA9" s="259"/>
      <c r="YB9" s="259"/>
      <c r="YC9" s="259"/>
      <c r="YD9" s="259"/>
      <c r="YE9" s="259"/>
      <c r="YF9" s="259"/>
      <c r="YG9" s="259"/>
      <c r="YH9" s="259"/>
      <c r="YI9" s="259"/>
      <c r="YJ9" s="259"/>
      <c r="YK9" s="259"/>
      <c r="YL9" s="259"/>
      <c r="YM9" s="259"/>
      <c r="YN9" s="259"/>
      <c r="YO9" s="259"/>
      <c r="YP9" s="259"/>
      <c r="YQ9" s="259"/>
      <c r="YR9" s="259"/>
      <c r="YS9" s="259"/>
      <c r="YT9" s="259"/>
      <c r="YU9" s="259"/>
      <c r="YV9" s="259"/>
      <c r="YW9" s="259"/>
      <c r="YX9" s="259"/>
      <c r="YY9" s="259"/>
      <c r="YZ9" s="259"/>
      <c r="ZA9" s="259"/>
      <c r="ZB9" s="259"/>
      <c r="ZC9" s="259"/>
      <c r="ZD9" s="259"/>
      <c r="ZE9" s="259"/>
    </row>
    <row r="10" spans="1:681" s="31" customFormat="1" ht="24" customHeight="1">
      <c r="A10" s="30" t="s">
        <v>38</v>
      </c>
      <c r="B10" s="321">
        <v>14554</v>
      </c>
      <c r="C10" s="321">
        <v>14589</v>
      </c>
      <c r="D10" s="28" t="e">
        <f>#REF!</f>
        <v>#REF!</v>
      </c>
      <c r="E10" s="26" t="e">
        <f t="shared" si="0"/>
        <v>#REF!</v>
      </c>
      <c r="F10" s="28" t="e">
        <f>#REF!</f>
        <v>#REF!</v>
      </c>
      <c r="G10" s="26" t="e">
        <f t="shared" si="1"/>
        <v>#REF!</v>
      </c>
      <c r="H10" s="28" t="e">
        <f>#REF!</f>
        <v>#REF!</v>
      </c>
      <c r="I10" s="25" t="e">
        <f t="shared" si="2"/>
        <v>#REF!</v>
      </c>
      <c r="J10" s="338"/>
      <c r="K10" s="339"/>
      <c r="L10" s="341" t="e">
        <f>#REF!</f>
        <v>#REF!</v>
      </c>
      <c r="M10" s="25" t="e">
        <f t="shared" si="29"/>
        <v>#REF!</v>
      </c>
      <c r="N10" s="301" t="e">
        <f>#REF!</f>
        <v>#REF!</v>
      </c>
      <c r="O10" s="27" t="e">
        <f t="shared" si="23"/>
        <v>#REF!</v>
      </c>
      <c r="P10" s="28" t="e">
        <f>#REF!</f>
        <v>#REF!</v>
      </c>
      <c r="Q10" s="27" t="e">
        <f t="shared" si="3"/>
        <v>#REF!</v>
      </c>
      <c r="R10" s="28" t="e">
        <f>#REF!</f>
        <v>#REF!</v>
      </c>
      <c r="S10" s="25" t="e">
        <f t="shared" si="4"/>
        <v>#REF!</v>
      </c>
      <c r="T10" s="28" t="e">
        <f>#REF!</f>
        <v>#REF!</v>
      </c>
      <c r="U10" s="27" t="e">
        <f t="shared" si="5"/>
        <v>#REF!</v>
      </c>
      <c r="V10" s="28" t="e">
        <f>#REF!</f>
        <v>#REF!</v>
      </c>
      <c r="W10" s="298" t="e">
        <f t="shared" si="6"/>
        <v>#REF!</v>
      </c>
      <c r="X10" s="24" t="e">
        <f>#REF!</f>
        <v>#REF!</v>
      </c>
      <c r="Y10" s="27" t="e">
        <f t="shared" si="7"/>
        <v>#REF!</v>
      </c>
      <c r="Z10" s="28" t="e">
        <f>Подуш!G9</f>
        <v>#REF!</v>
      </c>
      <c r="AA10" s="298" t="e">
        <f t="shared" si="8"/>
        <v>#REF!</v>
      </c>
      <c r="AB10" s="28" t="e">
        <f>#REF!</f>
        <v>#REF!</v>
      </c>
      <c r="AC10" s="27" t="e">
        <f t="shared" si="9"/>
        <v>#REF!</v>
      </c>
      <c r="AD10" s="324" t="e">
        <f>Подуш!Q9</f>
        <v>#REF!</v>
      </c>
      <c r="AE10" s="298" t="e">
        <f t="shared" si="10"/>
        <v>#REF!</v>
      </c>
      <c r="AF10" s="45" t="e">
        <f>#REF!</f>
        <v>#REF!</v>
      </c>
      <c r="AG10" s="27" t="e">
        <f t="shared" si="24"/>
        <v>#REF!</v>
      </c>
      <c r="AH10" s="28" t="e">
        <f>Подуш!L9</f>
        <v>#REF!</v>
      </c>
      <c r="AI10" s="298" t="e">
        <f t="shared" si="25"/>
        <v>#REF!</v>
      </c>
      <c r="AJ10" s="301" t="e">
        <f>#REF!</f>
        <v>#REF!</v>
      </c>
      <c r="AK10" s="27" t="e">
        <f t="shared" si="11"/>
        <v>#REF!</v>
      </c>
      <c r="AL10" s="301" t="e">
        <f>#REF!</f>
        <v>#REF!</v>
      </c>
      <c r="AM10" s="27" t="e">
        <f t="shared" si="12"/>
        <v>#REF!</v>
      </c>
      <c r="AN10" s="301" t="e">
        <f>#REF!</f>
        <v>#REF!</v>
      </c>
      <c r="AO10" s="298" t="e">
        <f t="shared" si="13"/>
        <v>#REF!</v>
      </c>
      <c r="AP10" s="301" t="e">
        <f>#REF!</f>
        <v>#REF!</v>
      </c>
      <c r="AQ10" s="27" t="e">
        <f t="shared" si="14"/>
        <v>#REF!</v>
      </c>
      <c r="AR10" s="301" t="e">
        <f>#REF!</f>
        <v>#REF!</v>
      </c>
      <c r="AS10" s="298" t="e">
        <f t="shared" si="15"/>
        <v>#REF!</v>
      </c>
      <c r="AT10" s="301" t="e">
        <f>#REF!</f>
        <v>#REF!</v>
      </c>
      <c r="AU10" s="27" t="e">
        <f t="shared" si="16"/>
        <v>#REF!</v>
      </c>
      <c r="AV10" s="301" t="e">
        <f>#REF!</f>
        <v>#REF!</v>
      </c>
      <c r="AW10" s="298" t="e">
        <f t="shared" si="17"/>
        <v>#REF!</v>
      </c>
      <c r="AX10" s="28" t="e">
        <f>#REF!</f>
        <v>#REF!</v>
      </c>
      <c r="AY10" s="27" t="e">
        <f t="shared" si="18"/>
        <v>#REF!</v>
      </c>
      <c r="AZ10" s="28" t="e">
        <f>#REF!</f>
        <v>#REF!</v>
      </c>
      <c r="BA10" s="27" t="e">
        <f t="shared" si="19"/>
        <v>#REF!</v>
      </c>
      <c r="BB10" s="28" t="e">
        <f>#REF!</f>
        <v>#REF!</v>
      </c>
      <c r="BC10" s="27" t="e">
        <f t="shared" si="26"/>
        <v>#REF!</v>
      </c>
      <c r="BD10" s="28" t="e">
        <f>#REF!</f>
        <v>#REF!</v>
      </c>
      <c r="BE10" s="27" t="e">
        <f t="shared" si="27"/>
        <v>#REF!</v>
      </c>
      <c r="BF10" s="28" t="e">
        <f>#REF!</f>
        <v>#REF!</v>
      </c>
      <c r="BG10" s="27" t="e">
        <f t="shared" si="20"/>
        <v>#REF!</v>
      </c>
      <c r="BH10" s="96" t="e">
        <f>#REF!</f>
        <v>#REF!</v>
      </c>
      <c r="BI10" s="27" t="e">
        <f t="shared" si="21"/>
        <v>#REF!</v>
      </c>
      <c r="BJ10" s="28" t="e">
        <f>#REF!</f>
        <v>#REF!</v>
      </c>
      <c r="BK10" s="27" t="e">
        <f t="shared" si="22"/>
        <v>#REF!</v>
      </c>
      <c r="BL10" s="28" t="e">
        <f>#REF!</f>
        <v>#REF!</v>
      </c>
      <c r="BM10" s="27" t="e">
        <f t="shared" si="28"/>
        <v>#REF!</v>
      </c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  <c r="IM10" s="259"/>
      <c r="IN10" s="259"/>
      <c r="IO10" s="259"/>
      <c r="IP10" s="259"/>
      <c r="IQ10" s="259"/>
      <c r="IR10" s="259"/>
      <c r="IS10" s="259"/>
      <c r="IT10" s="259"/>
      <c r="IU10" s="259"/>
      <c r="IV10" s="259"/>
      <c r="IW10" s="259"/>
      <c r="IX10" s="259"/>
      <c r="IY10" s="259"/>
      <c r="IZ10" s="259"/>
      <c r="JA10" s="259"/>
      <c r="JB10" s="259"/>
      <c r="JC10" s="259"/>
      <c r="JD10" s="259"/>
      <c r="JE10" s="259"/>
      <c r="JF10" s="259"/>
      <c r="JG10" s="259"/>
      <c r="JH10" s="259"/>
      <c r="JI10" s="259"/>
      <c r="JJ10" s="259"/>
      <c r="JK10" s="259"/>
      <c r="JL10" s="259"/>
      <c r="JM10" s="259"/>
      <c r="JN10" s="259"/>
      <c r="JO10" s="259"/>
      <c r="JP10" s="259"/>
      <c r="JQ10" s="259"/>
      <c r="JR10" s="259"/>
      <c r="JS10" s="259"/>
      <c r="JT10" s="259"/>
      <c r="JU10" s="259"/>
      <c r="JV10" s="259"/>
      <c r="JW10" s="259"/>
      <c r="JX10" s="259"/>
      <c r="JY10" s="259"/>
      <c r="JZ10" s="259"/>
      <c r="KA10" s="259"/>
      <c r="KB10" s="259"/>
      <c r="KC10" s="259"/>
      <c r="KD10" s="259"/>
      <c r="KE10" s="259"/>
      <c r="KF10" s="259"/>
      <c r="KG10" s="259"/>
      <c r="KH10" s="259"/>
      <c r="KI10" s="259"/>
      <c r="KJ10" s="259"/>
      <c r="KK10" s="259"/>
      <c r="KL10" s="259"/>
      <c r="KM10" s="259"/>
      <c r="KN10" s="259"/>
      <c r="KO10" s="259"/>
      <c r="KP10" s="259"/>
      <c r="KQ10" s="259"/>
      <c r="KR10" s="259"/>
      <c r="KS10" s="259"/>
      <c r="KT10" s="259"/>
      <c r="KU10" s="259"/>
      <c r="KV10" s="259"/>
      <c r="KW10" s="259"/>
      <c r="KX10" s="259"/>
      <c r="KY10" s="259"/>
      <c r="KZ10" s="259"/>
      <c r="LA10" s="259"/>
      <c r="LB10" s="259"/>
      <c r="LC10" s="259"/>
      <c r="LD10" s="259"/>
      <c r="LE10" s="259"/>
      <c r="LF10" s="259"/>
      <c r="LG10" s="259"/>
      <c r="LH10" s="259"/>
      <c r="LI10" s="259"/>
      <c r="LJ10" s="259"/>
      <c r="LK10" s="259"/>
      <c r="LL10" s="259"/>
      <c r="LM10" s="259"/>
      <c r="LN10" s="259"/>
      <c r="LO10" s="259"/>
      <c r="LP10" s="259"/>
      <c r="LQ10" s="259"/>
      <c r="LR10" s="259"/>
      <c r="LS10" s="259"/>
      <c r="LT10" s="259"/>
      <c r="LU10" s="259"/>
      <c r="LV10" s="259"/>
      <c r="LW10" s="259"/>
      <c r="LX10" s="259"/>
      <c r="LY10" s="259"/>
      <c r="LZ10" s="259"/>
      <c r="MA10" s="259"/>
      <c r="MB10" s="259"/>
      <c r="MC10" s="259"/>
      <c r="MD10" s="259"/>
      <c r="ME10" s="259"/>
      <c r="MF10" s="259"/>
      <c r="MG10" s="259"/>
      <c r="MH10" s="259"/>
      <c r="MI10" s="259"/>
      <c r="MJ10" s="259"/>
      <c r="MK10" s="259"/>
      <c r="ML10" s="259"/>
      <c r="MM10" s="259"/>
      <c r="MN10" s="259"/>
      <c r="MO10" s="259"/>
      <c r="MP10" s="259"/>
      <c r="MQ10" s="259"/>
      <c r="MR10" s="259"/>
      <c r="MS10" s="259"/>
      <c r="MT10" s="259"/>
      <c r="MU10" s="259"/>
      <c r="MV10" s="259"/>
      <c r="MW10" s="259"/>
      <c r="MX10" s="259"/>
      <c r="MY10" s="259"/>
      <c r="MZ10" s="259"/>
      <c r="NA10" s="259"/>
      <c r="NB10" s="259"/>
      <c r="NC10" s="259"/>
      <c r="ND10" s="259"/>
      <c r="NE10" s="259"/>
      <c r="NF10" s="259"/>
      <c r="NG10" s="259"/>
      <c r="NH10" s="259"/>
      <c r="NI10" s="259"/>
      <c r="NJ10" s="259"/>
      <c r="NK10" s="259"/>
      <c r="NL10" s="259"/>
      <c r="NM10" s="259"/>
      <c r="NN10" s="259"/>
      <c r="NO10" s="259"/>
      <c r="NP10" s="259"/>
      <c r="NQ10" s="259"/>
      <c r="NR10" s="259"/>
      <c r="NS10" s="259"/>
      <c r="NT10" s="259"/>
      <c r="NU10" s="259"/>
      <c r="NV10" s="259"/>
      <c r="NW10" s="259"/>
      <c r="NX10" s="259"/>
      <c r="NY10" s="259"/>
      <c r="NZ10" s="259"/>
      <c r="OA10" s="259"/>
      <c r="OB10" s="259"/>
      <c r="OC10" s="259"/>
      <c r="OD10" s="259"/>
      <c r="OE10" s="259"/>
      <c r="OF10" s="259"/>
      <c r="OG10" s="259"/>
      <c r="OH10" s="259"/>
      <c r="OI10" s="259"/>
      <c r="OJ10" s="259"/>
      <c r="OK10" s="259"/>
      <c r="OL10" s="259"/>
      <c r="OM10" s="259"/>
      <c r="ON10" s="259"/>
      <c r="OO10" s="259"/>
      <c r="OP10" s="259"/>
      <c r="OQ10" s="259"/>
      <c r="OR10" s="259"/>
      <c r="OS10" s="259"/>
      <c r="OT10" s="259"/>
      <c r="OU10" s="259"/>
      <c r="OV10" s="259"/>
      <c r="OW10" s="259"/>
      <c r="OX10" s="259"/>
      <c r="OY10" s="259"/>
      <c r="OZ10" s="259"/>
      <c r="PA10" s="259"/>
      <c r="PB10" s="259"/>
      <c r="PC10" s="259"/>
      <c r="PD10" s="259"/>
      <c r="PE10" s="259"/>
      <c r="PF10" s="259"/>
      <c r="PG10" s="259"/>
      <c r="PH10" s="259"/>
      <c r="PI10" s="259"/>
      <c r="PJ10" s="259"/>
      <c r="PK10" s="259"/>
      <c r="PL10" s="259"/>
      <c r="PM10" s="259"/>
      <c r="PN10" s="259"/>
      <c r="PO10" s="259"/>
      <c r="PP10" s="259"/>
      <c r="PQ10" s="259"/>
      <c r="PR10" s="259"/>
      <c r="PS10" s="259"/>
      <c r="PT10" s="259"/>
      <c r="PU10" s="259"/>
      <c r="PV10" s="259"/>
      <c r="PW10" s="259"/>
      <c r="PX10" s="259"/>
      <c r="PY10" s="259"/>
      <c r="PZ10" s="259"/>
      <c r="QA10" s="259"/>
      <c r="QB10" s="259"/>
      <c r="QC10" s="259"/>
      <c r="QD10" s="259"/>
      <c r="QE10" s="259"/>
      <c r="QF10" s="259"/>
      <c r="QG10" s="259"/>
      <c r="QH10" s="259"/>
      <c r="QI10" s="259"/>
      <c r="QJ10" s="259"/>
      <c r="QK10" s="259"/>
      <c r="QL10" s="259"/>
      <c r="QM10" s="259"/>
      <c r="QN10" s="259"/>
      <c r="QO10" s="259"/>
      <c r="QP10" s="259"/>
      <c r="QQ10" s="259"/>
      <c r="QR10" s="259"/>
      <c r="QS10" s="259"/>
      <c r="QT10" s="259"/>
      <c r="QU10" s="259"/>
      <c r="QV10" s="259"/>
      <c r="QW10" s="259"/>
      <c r="QX10" s="259"/>
      <c r="QY10" s="259"/>
      <c r="QZ10" s="259"/>
      <c r="RA10" s="259"/>
      <c r="RB10" s="259"/>
      <c r="RC10" s="259"/>
      <c r="RD10" s="259"/>
      <c r="RE10" s="259"/>
      <c r="RF10" s="259"/>
      <c r="RG10" s="259"/>
      <c r="RH10" s="259"/>
      <c r="RI10" s="259"/>
      <c r="RJ10" s="259"/>
      <c r="RK10" s="259"/>
      <c r="RL10" s="259"/>
      <c r="RM10" s="259"/>
      <c r="RN10" s="259"/>
      <c r="RO10" s="259"/>
      <c r="RP10" s="259"/>
      <c r="RQ10" s="259"/>
      <c r="RR10" s="259"/>
      <c r="RS10" s="259"/>
      <c r="RT10" s="259"/>
      <c r="RU10" s="259"/>
      <c r="RV10" s="259"/>
      <c r="RW10" s="259"/>
      <c r="RX10" s="259"/>
      <c r="RY10" s="259"/>
      <c r="RZ10" s="259"/>
      <c r="SA10" s="259"/>
      <c r="SB10" s="259"/>
      <c r="SC10" s="259"/>
      <c r="SD10" s="259"/>
      <c r="SE10" s="259"/>
      <c r="SF10" s="259"/>
      <c r="SG10" s="259"/>
      <c r="SH10" s="259"/>
      <c r="SI10" s="259"/>
      <c r="SJ10" s="259"/>
      <c r="SK10" s="259"/>
      <c r="SL10" s="259"/>
      <c r="SM10" s="259"/>
      <c r="SN10" s="259"/>
      <c r="SO10" s="259"/>
      <c r="SP10" s="259"/>
      <c r="SQ10" s="259"/>
      <c r="SR10" s="259"/>
      <c r="SS10" s="259"/>
      <c r="ST10" s="259"/>
      <c r="SU10" s="259"/>
      <c r="SV10" s="259"/>
      <c r="SW10" s="259"/>
      <c r="SX10" s="259"/>
      <c r="SY10" s="259"/>
      <c r="SZ10" s="259"/>
      <c r="TA10" s="259"/>
      <c r="TB10" s="259"/>
      <c r="TC10" s="259"/>
      <c r="TD10" s="259"/>
      <c r="TE10" s="259"/>
      <c r="TF10" s="259"/>
      <c r="TG10" s="259"/>
      <c r="TH10" s="259"/>
      <c r="TI10" s="259"/>
      <c r="TJ10" s="259"/>
      <c r="TK10" s="259"/>
      <c r="TL10" s="259"/>
      <c r="TM10" s="259"/>
      <c r="TN10" s="259"/>
      <c r="TO10" s="259"/>
      <c r="TP10" s="259"/>
      <c r="TQ10" s="259"/>
      <c r="TR10" s="259"/>
      <c r="TS10" s="259"/>
      <c r="TT10" s="259"/>
      <c r="TU10" s="259"/>
      <c r="TV10" s="259"/>
      <c r="TW10" s="259"/>
      <c r="TX10" s="259"/>
      <c r="TY10" s="259"/>
      <c r="TZ10" s="259"/>
      <c r="UA10" s="259"/>
      <c r="UB10" s="259"/>
      <c r="UC10" s="259"/>
      <c r="UD10" s="259"/>
      <c r="UE10" s="259"/>
      <c r="UF10" s="259"/>
      <c r="UG10" s="259"/>
      <c r="UH10" s="259"/>
      <c r="UI10" s="259"/>
      <c r="UJ10" s="259"/>
      <c r="UK10" s="259"/>
      <c r="UL10" s="259"/>
      <c r="UM10" s="259"/>
      <c r="UN10" s="259"/>
      <c r="UO10" s="259"/>
      <c r="UP10" s="259"/>
      <c r="UQ10" s="259"/>
      <c r="UR10" s="259"/>
      <c r="US10" s="259"/>
      <c r="UT10" s="259"/>
      <c r="UU10" s="259"/>
      <c r="UV10" s="259"/>
      <c r="UW10" s="259"/>
      <c r="UX10" s="259"/>
      <c r="UY10" s="259"/>
      <c r="UZ10" s="259"/>
      <c r="VA10" s="259"/>
      <c r="VB10" s="259"/>
      <c r="VC10" s="259"/>
      <c r="VD10" s="259"/>
      <c r="VE10" s="259"/>
      <c r="VF10" s="259"/>
      <c r="VG10" s="259"/>
      <c r="VH10" s="259"/>
      <c r="VI10" s="259"/>
      <c r="VJ10" s="259"/>
      <c r="VK10" s="259"/>
      <c r="VL10" s="259"/>
      <c r="VM10" s="259"/>
      <c r="VN10" s="259"/>
      <c r="VO10" s="259"/>
      <c r="VP10" s="259"/>
      <c r="VQ10" s="259"/>
      <c r="VR10" s="259"/>
      <c r="VS10" s="259"/>
      <c r="VT10" s="259"/>
      <c r="VU10" s="259"/>
      <c r="VV10" s="259"/>
      <c r="VW10" s="259"/>
      <c r="VX10" s="259"/>
      <c r="VY10" s="259"/>
      <c r="VZ10" s="259"/>
      <c r="WA10" s="259"/>
      <c r="WB10" s="259"/>
      <c r="WC10" s="259"/>
      <c r="WD10" s="259"/>
      <c r="WE10" s="259"/>
      <c r="WF10" s="259"/>
      <c r="WG10" s="259"/>
      <c r="WH10" s="259"/>
      <c r="WI10" s="259"/>
      <c r="WJ10" s="259"/>
      <c r="WK10" s="259"/>
      <c r="WL10" s="259"/>
      <c r="WM10" s="259"/>
      <c r="WN10" s="259"/>
      <c r="WO10" s="259"/>
      <c r="WP10" s="259"/>
      <c r="WQ10" s="259"/>
      <c r="WR10" s="259"/>
      <c r="WS10" s="259"/>
      <c r="WT10" s="259"/>
      <c r="WU10" s="259"/>
      <c r="WV10" s="259"/>
      <c r="WW10" s="259"/>
      <c r="WX10" s="259"/>
      <c r="WY10" s="259"/>
      <c r="WZ10" s="259"/>
      <c r="XA10" s="259"/>
      <c r="XB10" s="259"/>
      <c r="XC10" s="259"/>
      <c r="XD10" s="259"/>
      <c r="XE10" s="259"/>
      <c r="XF10" s="259"/>
      <c r="XG10" s="259"/>
      <c r="XH10" s="259"/>
      <c r="XI10" s="259"/>
      <c r="XJ10" s="259"/>
      <c r="XK10" s="259"/>
      <c r="XL10" s="259"/>
      <c r="XM10" s="259"/>
      <c r="XN10" s="259"/>
      <c r="XO10" s="259"/>
      <c r="XP10" s="259"/>
      <c r="XQ10" s="259"/>
      <c r="XR10" s="259"/>
      <c r="XS10" s="259"/>
      <c r="XT10" s="259"/>
      <c r="XU10" s="259"/>
      <c r="XV10" s="259"/>
      <c r="XW10" s="259"/>
      <c r="XX10" s="259"/>
      <c r="XY10" s="259"/>
      <c r="XZ10" s="259"/>
      <c r="YA10" s="259"/>
      <c r="YB10" s="259"/>
      <c r="YC10" s="259"/>
      <c r="YD10" s="259"/>
      <c r="YE10" s="259"/>
      <c r="YF10" s="259"/>
      <c r="YG10" s="259"/>
      <c r="YH10" s="259"/>
      <c r="YI10" s="259"/>
      <c r="YJ10" s="259"/>
      <c r="YK10" s="259"/>
      <c r="YL10" s="259"/>
      <c r="YM10" s="259"/>
      <c r="YN10" s="259"/>
      <c r="YO10" s="259"/>
      <c r="YP10" s="259"/>
      <c r="YQ10" s="259"/>
      <c r="YR10" s="259"/>
      <c r="YS10" s="259"/>
      <c r="YT10" s="259"/>
      <c r="YU10" s="259"/>
      <c r="YV10" s="259"/>
      <c r="YW10" s="259"/>
      <c r="YX10" s="259"/>
      <c r="YY10" s="259"/>
      <c r="YZ10" s="259"/>
      <c r="ZA10" s="259"/>
      <c r="ZB10" s="259"/>
      <c r="ZC10" s="259"/>
      <c r="ZD10" s="259"/>
      <c r="ZE10" s="259"/>
    </row>
    <row r="11" spans="1:681" s="29" customFormat="1" ht="24" customHeight="1">
      <c r="A11" s="22" t="s">
        <v>39</v>
      </c>
      <c r="B11" s="321">
        <v>16145</v>
      </c>
      <c r="C11" s="321">
        <v>16121</v>
      </c>
      <c r="D11" s="28" t="e">
        <f>#REF!</f>
        <v>#REF!</v>
      </c>
      <c r="E11" s="26" t="e">
        <f t="shared" si="0"/>
        <v>#REF!</v>
      </c>
      <c r="F11" s="28" t="e">
        <f>#REF!</f>
        <v>#REF!</v>
      </c>
      <c r="G11" s="26" t="e">
        <f t="shared" si="1"/>
        <v>#REF!</v>
      </c>
      <c r="H11" s="28" t="e">
        <f>#REF!</f>
        <v>#REF!</v>
      </c>
      <c r="I11" s="25" t="e">
        <f t="shared" si="2"/>
        <v>#REF!</v>
      </c>
      <c r="J11" s="338"/>
      <c r="K11" s="339"/>
      <c r="L11" s="341" t="e">
        <f>#REF!</f>
        <v>#REF!</v>
      </c>
      <c r="M11" s="25" t="e">
        <f t="shared" si="29"/>
        <v>#REF!</v>
      </c>
      <c r="N11" s="301" t="e">
        <f>#REF!</f>
        <v>#REF!</v>
      </c>
      <c r="O11" s="27" t="e">
        <f t="shared" si="23"/>
        <v>#REF!</v>
      </c>
      <c r="P11" s="28" t="e">
        <f>#REF!</f>
        <v>#REF!</v>
      </c>
      <c r="Q11" s="27" t="e">
        <f t="shared" si="3"/>
        <v>#REF!</v>
      </c>
      <c r="R11" s="28" t="e">
        <f>#REF!</f>
        <v>#REF!</v>
      </c>
      <c r="S11" s="25" t="e">
        <f t="shared" si="4"/>
        <v>#REF!</v>
      </c>
      <c r="T11" s="28" t="e">
        <f>#REF!</f>
        <v>#REF!</v>
      </c>
      <c r="U11" s="27" t="e">
        <f t="shared" si="5"/>
        <v>#REF!</v>
      </c>
      <c r="V11" s="28" t="e">
        <f>#REF!</f>
        <v>#REF!</v>
      </c>
      <c r="W11" s="298" t="e">
        <f t="shared" si="6"/>
        <v>#REF!</v>
      </c>
      <c r="X11" s="24" t="e">
        <f>#REF!</f>
        <v>#REF!</v>
      </c>
      <c r="Y11" s="27" t="e">
        <f t="shared" si="7"/>
        <v>#REF!</v>
      </c>
      <c r="Z11" s="28" t="e">
        <f>Подуш!G10</f>
        <v>#REF!</v>
      </c>
      <c r="AA11" s="298" t="e">
        <f t="shared" si="8"/>
        <v>#REF!</v>
      </c>
      <c r="AB11" s="28" t="e">
        <f>#REF!</f>
        <v>#REF!</v>
      </c>
      <c r="AC11" s="27" t="e">
        <f t="shared" si="9"/>
        <v>#REF!</v>
      </c>
      <c r="AD11" s="324" t="e">
        <f>Подуш!Q10</f>
        <v>#REF!</v>
      </c>
      <c r="AE11" s="298" t="e">
        <f t="shared" si="10"/>
        <v>#REF!</v>
      </c>
      <c r="AF11" s="45" t="e">
        <f>#REF!</f>
        <v>#REF!</v>
      </c>
      <c r="AG11" s="27" t="e">
        <f t="shared" si="24"/>
        <v>#REF!</v>
      </c>
      <c r="AH11" s="28" t="e">
        <f>Подуш!L10</f>
        <v>#REF!</v>
      </c>
      <c r="AI11" s="298" t="e">
        <f t="shared" si="25"/>
        <v>#REF!</v>
      </c>
      <c r="AJ11" s="301" t="e">
        <f>#REF!</f>
        <v>#REF!</v>
      </c>
      <c r="AK11" s="27" t="e">
        <f t="shared" si="11"/>
        <v>#REF!</v>
      </c>
      <c r="AL11" s="301" t="e">
        <f>#REF!</f>
        <v>#REF!</v>
      </c>
      <c r="AM11" s="27" t="e">
        <f t="shared" si="12"/>
        <v>#REF!</v>
      </c>
      <c r="AN11" s="301" t="e">
        <f>#REF!</f>
        <v>#REF!</v>
      </c>
      <c r="AO11" s="298" t="e">
        <f t="shared" si="13"/>
        <v>#REF!</v>
      </c>
      <c r="AP11" s="301" t="e">
        <f>#REF!</f>
        <v>#REF!</v>
      </c>
      <c r="AQ11" s="27" t="e">
        <f t="shared" si="14"/>
        <v>#REF!</v>
      </c>
      <c r="AR11" s="301" t="e">
        <f>#REF!</f>
        <v>#REF!</v>
      </c>
      <c r="AS11" s="298" t="e">
        <f t="shared" si="15"/>
        <v>#REF!</v>
      </c>
      <c r="AT11" s="301" t="e">
        <f>#REF!</f>
        <v>#REF!</v>
      </c>
      <c r="AU11" s="27" t="e">
        <f t="shared" si="16"/>
        <v>#REF!</v>
      </c>
      <c r="AV11" s="301" t="e">
        <f>#REF!</f>
        <v>#REF!</v>
      </c>
      <c r="AW11" s="298" t="e">
        <f t="shared" si="17"/>
        <v>#REF!</v>
      </c>
      <c r="AX11" s="28" t="e">
        <f>#REF!</f>
        <v>#REF!</v>
      </c>
      <c r="AY11" s="27" t="e">
        <f t="shared" si="18"/>
        <v>#REF!</v>
      </c>
      <c r="AZ11" s="28" t="e">
        <f>#REF!</f>
        <v>#REF!</v>
      </c>
      <c r="BA11" s="27" t="e">
        <f t="shared" si="19"/>
        <v>#REF!</v>
      </c>
      <c r="BB11" s="28" t="e">
        <f>#REF!</f>
        <v>#REF!</v>
      </c>
      <c r="BC11" s="27" t="e">
        <f t="shared" si="26"/>
        <v>#REF!</v>
      </c>
      <c r="BD11" s="28" t="e">
        <f>#REF!</f>
        <v>#REF!</v>
      </c>
      <c r="BE11" s="27" t="e">
        <f t="shared" si="27"/>
        <v>#REF!</v>
      </c>
      <c r="BF11" s="28" t="e">
        <f>#REF!</f>
        <v>#REF!</v>
      </c>
      <c r="BG11" s="27" t="e">
        <f t="shared" si="20"/>
        <v>#REF!</v>
      </c>
      <c r="BH11" s="96" t="e">
        <f>#REF!</f>
        <v>#REF!</v>
      </c>
      <c r="BI11" s="27" t="e">
        <f t="shared" si="21"/>
        <v>#REF!</v>
      </c>
      <c r="BJ11" s="28" t="e">
        <f>#REF!</f>
        <v>#REF!</v>
      </c>
      <c r="BK11" s="27" t="e">
        <f t="shared" si="22"/>
        <v>#REF!</v>
      </c>
      <c r="BL11" s="28" t="e">
        <f>#REF!</f>
        <v>#REF!</v>
      </c>
      <c r="BM11" s="27" t="e">
        <f t="shared" si="28"/>
        <v>#REF!</v>
      </c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  <c r="IM11" s="259"/>
      <c r="IN11" s="259"/>
      <c r="IO11" s="259"/>
      <c r="IP11" s="259"/>
      <c r="IQ11" s="259"/>
      <c r="IR11" s="259"/>
      <c r="IS11" s="259"/>
      <c r="IT11" s="259"/>
      <c r="IU11" s="259"/>
      <c r="IV11" s="259"/>
      <c r="IW11" s="259"/>
      <c r="IX11" s="259"/>
      <c r="IY11" s="259"/>
      <c r="IZ11" s="259"/>
      <c r="JA11" s="259"/>
      <c r="JB11" s="259"/>
      <c r="JC11" s="259"/>
      <c r="JD11" s="259"/>
      <c r="JE11" s="259"/>
      <c r="JF11" s="259"/>
      <c r="JG11" s="259"/>
      <c r="JH11" s="259"/>
      <c r="JI11" s="259"/>
      <c r="JJ11" s="259"/>
      <c r="JK11" s="259"/>
      <c r="JL11" s="259"/>
      <c r="JM11" s="259"/>
      <c r="JN11" s="259"/>
      <c r="JO11" s="259"/>
      <c r="JP11" s="259"/>
      <c r="JQ11" s="259"/>
      <c r="JR11" s="259"/>
      <c r="JS11" s="259"/>
      <c r="JT11" s="259"/>
      <c r="JU11" s="259"/>
      <c r="JV11" s="259"/>
      <c r="JW11" s="259"/>
      <c r="JX11" s="259"/>
      <c r="JY11" s="259"/>
      <c r="JZ11" s="259"/>
      <c r="KA11" s="259"/>
      <c r="KB11" s="259"/>
      <c r="KC11" s="259"/>
      <c r="KD11" s="259"/>
      <c r="KE11" s="259"/>
      <c r="KF11" s="259"/>
      <c r="KG11" s="259"/>
      <c r="KH11" s="259"/>
      <c r="KI11" s="259"/>
      <c r="KJ11" s="259"/>
      <c r="KK11" s="259"/>
      <c r="KL11" s="259"/>
      <c r="KM11" s="259"/>
      <c r="KN11" s="259"/>
      <c r="KO11" s="259"/>
      <c r="KP11" s="259"/>
      <c r="KQ11" s="259"/>
      <c r="KR11" s="259"/>
      <c r="KS11" s="259"/>
      <c r="KT11" s="259"/>
      <c r="KU11" s="259"/>
      <c r="KV11" s="259"/>
      <c r="KW11" s="259"/>
      <c r="KX11" s="259"/>
      <c r="KY11" s="259"/>
      <c r="KZ11" s="259"/>
      <c r="LA11" s="259"/>
      <c r="LB11" s="259"/>
      <c r="LC11" s="259"/>
      <c r="LD11" s="259"/>
      <c r="LE11" s="259"/>
      <c r="LF11" s="259"/>
      <c r="LG11" s="259"/>
      <c r="LH11" s="259"/>
      <c r="LI11" s="259"/>
      <c r="LJ11" s="259"/>
      <c r="LK11" s="259"/>
      <c r="LL11" s="259"/>
      <c r="LM11" s="259"/>
      <c r="LN11" s="259"/>
      <c r="LO11" s="259"/>
      <c r="LP11" s="259"/>
      <c r="LQ11" s="259"/>
      <c r="LR11" s="259"/>
      <c r="LS11" s="259"/>
      <c r="LT11" s="259"/>
      <c r="LU11" s="259"/>
      <c r="LV11" s="259"/>
      <c r="LW11" s="259"/>
      <c r="LX11" s="259"/>
      <c r="LY11" s="259"/>
      <c r="LZ11" s="259"/>
      <c r="MA11" s="259"/>
      <c r="MB11" s="259"/>
      <c r="MC11" s="259"/>
      <c r="MD11" s="259"/>
      <c r="ME11" s="259"/>
      <c r="MF11" s="259"/>
      <c r="MG11" s="259"/>
      <c r="MH11" s="259"/>
      <c r="MI11" s="259"/>
      <c r="MJ11" s="259"/>
      <c r="MK11" s="259"/>
      <c r="ML11" s="259"/>
      <c r="MM11" s="259"/>
      <c r="MN11" s="259"/>
      <c r="MO11" s="259"/>
      <c r="MP11" s="259"/>
      <c r="MQ11" s="259"/>
      <c r="MR11" s="259"/>
      <c r="MS11" s="259"/>
      <c r="MT11" s="259"/>
      <c r="MU11" s="259"/>
      <c r="MV11" s="259"/>
      <c r="MW11" s="259"/>
      <c r="MX11" s="259"/>
      <c r="MY11" s="259"/>
      <c r="MZ11" s="259"/>
      <c r="NA11" s="259"/>
      <c r="NB11" s="259"/>
      <c r="NC11" s="259"/>
      <c r="ND11" s="259"/>
      <c r="NE11" s="259"/>
      <c r="NF11" s="259"/>
      <c r="NG11" s="259"/>
      <c r="NH11" s="259"/>
      <c r="NI11" s="259"/>
      <c r="NJ11" s="259"/>
      <c r="NK11" s="259"/>
      <c r="NL11" s="259"/>
      <c r="NM11" s="259"/>
      <c r="NN11" s="259"/>
      <c r="NO11" s="259"/>
      <c r="NP11" s="259"/>
      <c r="NQ11" s="259"/>
      <c r="NR11" s="259"/>
      <c r="NS11" s="259"/>
      <c r="NT11" s="259"/>
      <c r="NU11" s="259"/>
      <c r="NV11" s="259"/>
      <c r="NW11" s="259"/>
      <c r="NX11" s="259"/>
      <c r="NY11" s="259"/>
      <c r="NZ11" s="259"/>
      <c r="OA11" s="259"/>
      <c r="OB11" s="259"/>
      <c r="OC11" s="259"/>
      <c r="OD11" s="259"/>
      <c r="OE11" s="259"/>
      <c r="OF11" s="259"/>
      <c r="OG11" s="259"/>
      <c r="OH11" s="259"/>
      <c r="OI11" s="259"/>
      <c r="OJ11" s="259"/>
      <c r="OK11" s="259"/>
      <c r="OL11" s="259"/>
      <c r="OM11" s="259"/>
      <c r="ON11" s="259"/>
      <c r="OO11" s="259"/>
      <c r="OP11" s="259"/>
      <c r="OQ11" s="259"/>
      <c r="OR11" s="259"/>
      <c r="OS11" s="259"/>
      <c r="OT11" s="259"/>
      <c r="OU11" s="259"/>
      <c r="OV11" s="259"/>
      <c r="OW11" s="259"/>
      <c r="OX11" s="259"/>
      <c r="OY11" s="259"/>
      <c r="OZ11" s="259"/>
      <c r="PA11" s="259"/>
      <c r="PB11" s="259"/>
      <c r="PC11" s="259"/>
      <c r="PD11" s="259"/>
      <c r="PE11" s="259"/>
      <c r="PF11" s="259"/>
      <c r="PG11" s="259"/>
      <c r="PH11" s="259"/>
      <c r="PI11" s="259"/>
      <c r="PJ11" s="259"/>
      <c r="PK11" s="259"/>
      <c r="PL11" s="259"/>
      <c r="PM11" s="259"/>
      <c r="PN11" s="259"/>
      <c r="PO11" s="259"/>
      <c r="PP11" s="259"/>
      <c r="PQ11" s="259"/>
      <c r="PR11" s="259"/>
      <c r="PS11" s="259"/>
      <c r="PT11" s="259"/>
      <c r="PU11" s="259"/>
      <c r="PV11" s="259"/>
      <c r="PW11" s="259"/>
      <c r="PX11" s="259"/>
      <c r="PY11" s="259"/>
      <c r="PZ11" s="259"/>
      <c r="QA11" s="259"/>
      <c r="QB11" s="259"/>
      <c r="QC11" s="259"/>
      <c r="QD11" s="259"/>
      <c r="QE11" s="259"/>
      <c r="QF11" s="259"/>
      <c r="QG11" s="259"/>
      <c r="QH11" s="259"/>
      <c r="QI11" s="259"/>
      <c r="QJ11" s="259"/>
      <c r="QK11" s="259"/>
      <c r="QL11" s="259"/>
      <c r="QM11" s="259"/>
      <c r="QN11" s="259"/>
      <c r="QO11" s="259"/>
      <c r="QP11" s="259"/>
      <c r="QQ11" s="259"/>
      <c r="QR11" s="259"/>
      <c r="QS11" s="259"/>
      <c r="QT11" s="259"/>
      <c r="QU11" s="259"/>
      <c r="QV11" s="259"/>
      <c r="QW11" s="259"/>
      <c r="QX11" s="259"/>
      <c r="QY11" s="259"/>
      <c r="QZ11" s="259"/>
      <c r="RA11" s="259"/>
      <c r="RB11" s="259"/>
      <c r="RC11" s="259"/>
      <c r="RD11" s="259"/>
      <c r="RE11" s="259"/>
      <c r="RF11" s="259"/>
      <c r="RG11" s="259"/>
      <c r="RH11" s="259"/>
      <c r="RI11" s="259"/>
      <c r="RJ11" s="259"/>
      <c r="RK11" s="259"/>
      <c r="RL11" s="259"/>
      <c r="RM11" s="259"/>
      <c r="RN11" s="259"/>
      <c r="RO11" s="259"/>
      <c r="RP11" s="259"/>
      <c r="RQ11" s="259"/>
      <c r="RR11" s="259"/>
      <c r="RS11" s="259"/>
      <c r="RT11" s="259"/>
      <c r="RU11" s="259"/>
      <c r="RV11" s="259"/>
      <c r="RW11" s="259"/>
      <c r="RX11" s="259"/>
      <c r="RY11" s="259"/>
      <c r="RZ11" s="259"/>
      <c r="SA11" s="259"/>
      <c r="SB11" s="259"/>
      <c r="SC11" s="259"/>
      <c r="SD11" s="259"/>
      <c r="SE11" s="259"/>
      <c r="SF11" s="259"/>
      <c r="SG11" s="259"/>
      <c r="SH11" s="259"/>
      <c r="SI11" s="259"/>
      <c r="SJ11" s="259"/>
      <c r="SK11" s="259"/>
      <c r="SL11" s="259"/>
      <c r="SM11" s="259"/>
      <c r="SN11" s="259"/>
      <c r="SO11" s="259"/>
      <c r="SP11" s="259"/>
      <c r="SQ11" s="259"/>
      <c r="SR11" s="259"/>
      <c r="SS11" s="259"/>
      <c r="ST11" s="259"/>
      <c r="SU11" s="259"/>
      <c r="SV11" s="259"/>
      <c r="SW11" s="259"/>
      <c r="SX11" s="259"/>
      <c r="SY11" s="259"/>
      <c r="SZ11" s="259"/>
      <c r="TA11" s="259"/>
      <c r="TB11" s="259"/>
      <c r="TC11" s="259"/>
      <c r="TD11" s="259"/>
      <c r="TE11" s="259"/>
      <c r="TF11" s="259"/>
      <c r="TG11" s="259"/>
      <c r="TH11" s="259"/>
      <c r="TI11" s="259"/>
      <c r="TJ11" s="259"/>
      <c r="TK11" s="259"/>
      <c r="TL11" s="259"/>
      <c r="TM11" s="259"/>
      <c r="TN11" s="259"/>
      <c r="TO11" s="259"/>
      <c r="TP11" s="259"/>
      <c r="TQ11" s="259"/>
      <c r="TR11" s="259"/>
      <c r="TS11" s="259"/>
      <c r="TT11" s="259"/>
      <c r="TU11" s="259"/>
      <c r="TV11" s="259"/>
      <c r="TW11" s="259"/>
      <c r="TX11" s="259"/>
      <c r="TY11" s="259"/>
      <c r="TZ11" s="259"/>
      <c r="UA11" s="259"/>
      <c r="UB11" s="259"/>
      <c r="UC11" s="259"/>
      <c r="UD11" s="259"/>
      <c r="UE11" s="259"/>
      <c r="UF11" s="259"/>
      <c r="UG11" s="259"/>
      <c r="UH11" s="259"/>
      <c r="UI11" s="259"/>
      <c r="UJ11" s="259"/>
      <c r="UK11" s="259"/>
      <c r="UL11" s="259"/>
      <c r="UM11" s="259"/>
      <c r="UN11" s="259"/>
      <c r="UO11" s="259"/>
      <c r="UP11" s="259"/>
      <c r="UQ11" s="259"/>
      <c r="UR11" s="259"/>
      <c r="US11" s="259"/>
      <c r="UT11" s="259"/>
      <c r="UU11" s="259"/>
      <c r="UV11" s="259"/>
      <c r="UW11" s="259"/>
      <c r="UX11" s="259"/>
      <c r="UY11" s="259"/>
      <c r="UZ11" s="259"/>
      <c r="VA11" s="259"/>
      <c r="VB11" s="259"/>
      <c r="VC11" s="259"/>
      <c r="VD11" s="259"/>
      <c r="VE11" s="259"/>
      <c r="VF11" s="259"/>
      <c r="VG11" s="259"/>
      <c r="VH11" s="259"/>
      <c r="VI11" s="259"/>
      <c r="VJ11" s="259"/>
      <c r="VK11" s="259"/>
      <c r="VL11" s="259"/>
      <c r="VM11" s="259"/>
      <c r="VN11" s="259"/>
      <c r="VO11" s="259"/>
      <c r="VP11" s="259"/>
      <c r="VQ11" s="259"/>
      <c r="VR11" s="259"/>
      <c r="VS11" s="259"/>
      <c r="VT11" s="259"/>
      <c r="VU11" s="259"/>
      <c r="VV11" s="259"/>
      <c r="VW11" s="259"/>
      <c r="VX11" s="259"/>
      <c r="VY11" s="259"/>
      <c r="VZ11" s="259"/>
      <c r="WA11" s="259"/>
      <c r="WB11" s="259"/>
      <c r="WC11" s="259"/>
      <c r="WD11" s="259"/>
      <c r="WE11" s="259"/>
      <c r="WF11" s="259"/>
      <c r="WG11" s="259"/>
      <c r="WH11" s="259"/>
      <c r="WI11" s="259"/>
      <c r="WJ11" s="259"/>
      <c r="WK11" s="259"/>
      <c r="WL11" s="259"/>
      <c r="WM11" s="259"/>
      <c r="WN11" s="259"/>
      <c r="WO11" s="259"/>
      <c r="WP11" s="259"/>
      <c r="WQ11" s="259"/>
      <c r="WR11" s="259"/>
      <c r="WS11" s="259"/>
      <c r="WT11" s="259"/>
      <c r="WU11" s="259"/>
      <c r="WV11" s="259"/>
      <c r="WW11" s="259"/>
      <c r="WX11" s="259"/>
      <c r="WY11" s="259"/>
      <c r="WZ11" s="259"/>
      <c r="XA11" s="259"/>
      <c r="XB11" s="259"/>
      <c r="XC11" s="259"/>
      <c r="XD11" s="259"/>
      <c r="XE11" s="259"/>
      <c r="XF11" s="259"/>
      <c r="XG11" s="259"/>
      <c r="XH11" s="259"/>
      <c r="XI11" s="259"/>
      <c r="XJ11" s="259"/>
      <c r="XK11" s="259"/>
      <c r="XL11" s="259"/>
      <c r="XM11" s="259"/>
      <c r="XN11" s="259"/>
      <c r="XO11" s="259"/>
      <c r="XP11" s="259"/>
      <c r="XQ11" s="259"/>
      <c r="XR11" s="259"/>
      <c r="XS11" s="259"/>
      <c r="XT11" s="259"/>
      <c r="XU11" s="259"/>
      <c r="XV11" s="259"/>
      <c r="XW11" s="259"/>
      <c r="XX11" s="259"/>
      <c r="XY11" s="259"/>
      <c r="XZ11" s="259"/>
      <c r="YA11" s="259"/>
      <c r="YB11" s="259"/>
      <c r="YC11" s="259"/>
      <c r="YD11" s="259"/>
      <c r="YE11" s="259"/>
      <c r="YF11" s="259"/>
      <c r="YG11" s="259"/>
      <c r="YH11" s="259"/>
      <c r="YI11" s="259"/>
      <c r="YJ11" s="259"/>
      <c r="YK11" s="259"/>
      <c r="YL11" s="259"/>
      <c r="YM11" s="259"/>
      <c r="YN11" s="259"/>
      <c r="YO11" s="259"/>
      <c r="YP11" s="259"/>
      <c r="YQ11" s="259"/>
      <c r="YR11" s="259"/>
      <c r="YS11" s="259"/>
      <c r="YT11" s="259"/>
      <c r="YU11" s="259"/>
      <c r="YV11" s="259"/>
      <c r="YW11" s="259"/>
      <c r="YX11" s="259"/>
      <c r="YY11" s="259"/>
      <c r="YZ11" s="259"/>
      <c r="ZA11" s="259"/>
      <c r="ZB11" s="259"/>
      <c r="ZC11" s="259"/>
      <c r="ZD11" s="259"/>
      <c r="ZE11" s="259"/>
    </row>
    <row r="12" spans="1:681" s="29" customFormat="1" ht="25.5" customHeight="1">
      <c r="A12" s="22" t="s">
        <v>40</v>
      </c>
      <c r="B12" s="321">
        <v>10505</v>
      </c>
      <c r="C12" s="321">
        <v>10757</v>
      </c>
      <c r="D12" s="28" t="e">
        <f>#REF!</f>
        <v>#REF!</v>
      </c>
      <c r="E12" s="26" t="e">
        <f t="shared" si="0"/>
        <v>#REF!</v>
      </c>
      <c r="F12" s="96" t="e">
        <f>#REF!</f>
        <v>#REF!</v>
      </c>
      <c r="G12" s="26" t="e">
        <f t="shared" si="1"/>
        <v>#REF!</v>
      </c>
      <c r="H12" s="28" t="e">
        <f>#REF!</f>
        <v>#REF!</v>
      </c>
      <c r="I12" s="25" t="e">
        <f t="shared" si="2"/>
        <v>#REF!</v>
      </c>
      <c r="J12" s="338"/>
      <c r="K12" s="339"/>
      <c r="L12" s="341" t="e">
        <f>#REF!</f>
        <v>#REF!</v>
      </c>
      <c r="M12" s="25" t="e">
        <f t="shared" si="29"/>
        <v>#REF!</v>
      </c>
      <c r="N12" s="301" t="e">
        <f>#REF!</f>
        <v>#REF!</v>
      </c>
      <c r="O12" s="27" t="e">
        <f t="shared" si="23"/>
        <v>#REF!</v>
      </c>
      <c r="P12" s="96" t="e">
        <f>#REF!</f>
        <v>#REF!</v>
      </c>
      <c r="Q12" s="27" t="e">
        <f t="shared" si="3"/>
        <v>#REF!</v>
      </c>
      <c r="R12" s="28" t="e">
        <f>#REF!</f>
        <v>#REF!</v>
      </c>
      <c r="S12" s="25" t="e">
        <f t="shared" si="4"/>
        <v>#REF!</v>
      </c>
      <c r="T12" s="96" t="e">
        <f>#REF!</f>
        <v>#REF!</v>
      </c>
      <c r="U12" s="27" t="e">
        <f t="shared" si="5"/>
        <v>#REF!</v>
      </c>
      <c r="V12" s="28" t="e">
        <f>#REF!</f>
        <v>#REF!</v>
      </c>
      <c r="W12" s="298" t="e">
        <f t="shared" si="6"/>
        <v>#REF!</v>
      </c>
      <c r="X12" s="24" t="e">
        <f>#REF!</f>
        <v>#REF!</v>
      </c>
      <c r="Y12" s="27" t="e">
        <f t="shared" si="7"/>
        <v>#REF!</v>
      </c>
      <c r="Z12" s="28" t="e">
        <f>Подуш!G11</f>
        <v>#REF!</v>
      </c>
      <c r="AA12" s="298" t="e">
        <f t="shared" si="8"/>
        <v>#REF!</v>
      </c>
      <c r="AB12" s="28" t="e">
        <f>#REF!</f>
        <v>#REF!</v>
      </c>
      <c r="AC12" s="27" t="e">
        <f t="shared" si="9"/>
        <v>#REF!</v>
      </c>
      <c r="AD12" s="324" t="e">
        <f>Подуш!Q11</f>
        <v>#REF!</v>
      </c>
      <c r="AE12" s="298" t="e">
        <f t="shared" si="10"/>
        <v>#REF!</v>
      </c>
      <c r="AF12" s="45" t="e">
        <f>#REF!</f>
        <v>#REF!</v>
      </c>
      <c r="AG12" s="27" t="e">
        <f t="shared" si="24"/>
        <v>#REF!</v>
      </c>
      <c r="AH12" s="28" t="e">
        <f>Подуш!L11</f>
        <v>#REF!</v>
      </c>
      <c r="AI12" s="298" t="e">
        <f t="shared" si="25"/>
        <v>#REF!</v>
      </c>
      <c r="AJ12" s="301" t="e">
        <f>#REF!</f>
        <v>#REF!</v>
      </c>
      <c r="AK12" s="27" t="e">
        <f t="shared" si="11"/>
        <v>#REF!</v>
      </c>
      <c r="AL12" s="301" t="e">
        <f>#REF!</f>
        <v>#REF!</v>
      </c>
      <c r="AM12" s="27" t="e">
        <f t="shared" si="12"/>
        <v>#REF!</v>
      </c>
      <c r="AN12" s="301" t="e">
        <f>#REF!</f>
        <v>#REF!</v>
      </c>
      <c r="AO12" s="298" t="e">
        <f t="shared" si="13"/>
        <v>#REF!</v>
      </c>
      <c r="AP12" s="301" t="e">
        <f>#REF!</f>
        <v>#REF!</v>
      </c>
      <c r="AQ12" s="27" t="e">
        <f t="shared" si="14"/>
        <v>#REF!</v>
      </c>
      <c r="AR12" s="301" t="e">
        <f>#REF!</f>
        <v>#REF!</v>
      </c>
      <c r="AS12" s="298" t="e">
        <f t="shared" si="15"/>
        <v>#REF!</v>
      </c>
      <c r="AT12" s="301" t="e">
        <f>#REF!</f>
        <v>#REF!</v>
      </c>
      <c r="AU12" s="27" t="e">
        <f t="shared" si="16"/>
        <v>#REF!</v>
      </c>
      <c r="AV12" s="301" t="e">
        <f>#REF!</f>
        <v>#REF!</v>
      </c>
      <c r="AW12" s="298" t="e">
        <f t="shared" si="17"/>
        <v>#REF!</v>
      </c>
      <c r="AX12" s="28" t="e">
        <f>#REF!</f>
        <v>#REF!</v>
      </c>
      <c r="AY12" s="27" t="e">
        <f t="shared" si="18"/>
        <v>#REF!</v>
      </c>
      <c r="AZ12" s="28" t="e">
        <f>#REF!</f>
        <v>#REF!</v>
      </c>
      <c r="BA12" s="27" t="e">
        <f t="shared" si="19"/>
        <v>#REF!</v>
      </c>
      <c r="BB12" s="28" t="e">
        <f>#REF!</f>
        <v>#REF!</v>
      </c>
      <c r="BC12" s="27" t="e">
        <f t="shared" si="26"/>
        <v>#REF!</v>
      </c>
      <c r="BD12" s="28" t="e">
        <f>#REF!</f>
        <v>#REF!</v>
      </c>
      <c r="BE12" s="27" t="e">
        <f t="shared" si="27"/>
        <v>#REF!</v>
      </c>
      <c r="BF12" s="28" t="e">
        <f>#REF!</f>
        <v>#REF!</v>
      </c>
      <c r="BG12" s="27" t="e">
        <f t="shared" si="20"/>
        <v>#REF!</v>
      </c>
      <c r="BH12" s="96" t="e">
        <f>#REF!</f>
        <v>#REF!</v>
      </c>
      <c r="BI12" s="27" t="e">
        <f t="shared" si="21"/>
        <v>#REF!</v>
      </c>
      <c r="BJ12" s="28" t="e">
        <f>#REF!</f>
        <v>#REF!</v>
      </c>
      <c r="BK12" s="27" t="e">
        <f t="shared" si="22"/>
        <v>#REF!</v>
      </c>
      <c r="BL12" s="28" t="e">
        <f>#REF!</f>
        <v>#REF!</v>
      </c>
      <c r="BM12" s="27" t="e">
        <f t="shared" si="28"/>
        <v>#REF!</v>
      </c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  <c r="IM12" s="259"/>
      <c r="IN12" s="259"/>
      <c r="IO12" s="259"/>
      <c r="IP12" s="259"/>
      <c r="IQ12" s="259"/>
      <c r="IR12" s="259"/>
      <c r="IS12" s="259"/>
      <c r="IT12" s="259"/>
      <c r="IU12" s="259"/>
      <c r="IV12" s="259"/>
      <c r="IW12" s="259"/>
      <c r="IX12" s="259"/>
      <c r="IY12" s="259"/>
      <c r="IZ12" s="259"/>
      <c r="JA12" s="259"/>
      <c r="JB12" s="259"/>
      <c r="JC12" s="259"/>
      <c r="JD12" s="259"/>
      <c r="JE12" s="259"/>
      <c r="JF12" s="259"/>
      <c r="JG12" s="259"/>
      <c r="JH12" s="259"/>
      <c r="JI12" s="259"/>
      <c r="JJ12" s="259"/>
      <c r="JK12" s="259"/>
      <c r="JL12" s="259"/>
      <c r="JM12" s="259"/>
      <c r="JN12" s="259"/>
      <c r="JO12" s="259"/>
      <c r="JP12" s="259"/>
      <c r="JQ12" s="259"/>
      <c r="JR12" s="259"/>
      <c r="JS12" s="259"/>
      <c r="JT12" s="259"/>
      <c r="JU12" s="259"/>
      <c r="JV12" s="259"/>
      <c r="JW12" s="259"/>
      <c r="JX12" s="259"/>
      <c r="JY12" s="259"/>
      <c r="JZ12" s="259"/>
      <c r="KA12" s="259"/>
      <c r="KB12" s="259"/>
      <c r="KC12" s="259"/>
      <c r="KD12" s="259"/>
      <c r="KE12" s="259"/>
      <c r="KF12" s="259"/>
      <c r="KG12" s="259"/>
      <c r="KH12" s="259"/>
      <c r="KI12" s="259"/>
      <c r="KJ12" s="259"/>
      <c r="KK12" s="259"/>
      <c r="KL12" s="259"/>
      <c r="KM12" s="259"/>
      <c r="KN12" s="259"/>
      <c r="KO12" s="259"/>
      <c r="KP12" s="259"/>
      <c r="KQ12" s="259"/>
      <c r="KR12" s="259"/>
      <c r="KS12" s="259"/>
      <c r="KT12" s="259"/>
      <c r="KU12" s="259"/>
      <c r="KV12" s="259"/>
      <c r="KW12" s="259"/>
      <c r="KX12" s="259"/>
      <c r="KY12" s="259"/>
      <c r="KZ12" s="259"/>
      <c r="LA12" s="259"/>
      <c r="LB12" s="259"/>
      <c r="LC12" s="259"/>
      <c r="LD12" s="259"/>
      <c r="LE12" s="259"/>
      <c r="LF12" s="259"/>
      <c r="LG12" s="259"/>
      <c r="LH12" s="259"/>
      <c r="LI12" s="259"/>
      <c r="LJ12" s="259"/>
      <c r="LK12" s="259"/>
      <c r="LL12" s="259"/>
      <c r="LM12" s="259"/>
      <c r="LN12" s="259"/>
      <c r="LO12" s="259"/>
      <c r="LP12" s="259"/>
      <c r="LQ12" s="259"/>
      <c r="LR12" s="259"/>
      <c r="LS12" s="259"/>
      <c r="LT12" s="259"/>
      <c r="LU12" s="259"/>
      <c r="LV12" s="259"/>
      <c r="LW12" s="259"/>
      <c r="LX12" s="259"/>
      <c r="LY12" s="259"/>
      <c r="LZ12" s="259"/>
      <c r="MA12" s="259"/>
      <c r="MB12" s="259"/>
      <c r="MC12" s="259"/>
      <c r="MD12" s="259"/>
      <c r="ME12" s="259"/>
      <c r="MF12" s="259"/>
      <c r="MG12" s="259"/>
      <c r="MH12" s="259"/>
      <c r="MI12" s="259"/>
      <c r="MJ12" s="259"/>
      <c r="MK12" s="259"/>
      <c r="ML12" s="259"/>
      <c r="MM12" s="259"/>
      <c r="MN12" s="259"/>
      <c r="MO12" s="259"/>
      <c r="MP12" s="259"/>
      <c r="MQ12" s="259"/>
      <c r="MR12" s="259"/>
      <c r="MS12" s="259"/>
      <c r="MT12" s="259"/>
      <c r="MU12" s="259"/>
      <c r="MV12" s="259"/>
      <c r="MW12" s="259"/>
      <c r="MX12" s="259"/>
      <c r="MY12" s="259"/>
      <c r="MZ12" s="259"/>
      <c r="NA12" s="259"/>
      <c r="NB12" s="259"/>
      <c r="NC12" s="259"/>
      <c r="ND12" s="259"/>
      <c r="NE12" s="259"/>
      <c r="NF12" s="259"/>
      <c r="NG12" s="259"/>
      <c r="NH12" s="259"/>
      <c r="NI12" s="259"/>
      <c r="NJ12" s="259"/>
      <c r="NK12" s="259"/>
      <c r="NL12" s="259"/>
      <c r="NM12" s="259"/>
      <c r="NN12" s="259"/>
      <c r="NO12" s="259"/>
      <c r="NP12" s="259"/>
      <c r="NQ12" s="259"/>
      <c r="NR12" s="259"/>
      <c r="NS12" s="259"/>
      <c r="NT12" s="259"/>
      <c r="NU12" s="259"/>
      <c r="NV12" s="259"/>
      <c r="NW12" s="259"/>
      <c r="NX12" s="259"/>
      <c r="NY12" s="259"/>
      <c r="NZ12" s="259"/>
      <c r="OA12" s="259"/>
      <c r="OB12" s="259"/>
      <c r="OC12" s="259"/>
      <c r="OD12" s="259"/>
      <c r="OE12" s="259"/>
      <c r="OF12" s="259"/>
      <c r="OG12" s="259"/>
      <c r="OH12" s="259"/>
      <c r="OI12" s="259"/>
      <c r="OJ12" s="259"/>
      <c r="OK12" s="259"/>
      <c r="OL12" s="259"/>
      <c r="OM12" s="259"/>
      <c r="ON12" s="259"/>
      <c r="OO12" s="259"/>
      <c r="OP12" s="259"/>
      <c r="OQ12" s="259"/>
      <c r="OR12" s="259"/>
      <c r="OS12" s="259"/>
      <c r="OT12" s="259"/>
      <c r="OU12" s="259"/>
      <c r="OV12" s="259"/>
      <c r="OW12" s="259"/>
      <c r="OX12" s="259"/>
      <c r="OY12" s="259"/>
      <c r="OZ12" s="259"/>
      <c r="PA12" s="259"/>
      <c r="PB12" s="259"/>
      <c r="PC12" s="259"/>
      <c r="PD12" s="259"/>
      <c r="PE12" s="259"/>
      <c r="PF12" s="259"/>
      <c r="PG12" s="259"/>
      <c r="PH12" s="259"/>
      <c r="PI12" s="259"/>
      <c r="PJ12" s="259"/>
      <c r="PK12" s="259"/>
      <c r="PL12" s="259"/>
      <c r="PM12" s="259"/>
      <c r="PN12" s="259"/>
      <c r="PO12" s="259"/>
      <c r="PP12" s="259"/>
      <c r="PQ12" s="259"/>
      <c r="PR12" s="259"/>
      <c r="PS12" s="259"/>
      <c r="PT12" s="259"/>
      <c r="PU12" s="259"/>
      <c r="PV12" s="259"/>
      <c r="PW12" s="259"/>
      <c r="PX12" s="259"/>
      <c r="PY12" s="259"/>
      <c r="PZ12" s="259"/>
      <c r="QA12" s="259"/>
      <c r="QB12" s="259"/>
      <c r="QC12" s="259"/>
      <c r="QD12" s="259"/>
      <c r="QE12" s="259"/>
      <c r="QF12" s="259"/>
      <c r="QG12" s="259"/>
      <c r="QH12" s="259"/>
      <c r="QI12" s="259"/>
      <c r="QJ12" s="259"/>
      <c r="QK12" s="259"/>
      <c r="QL12" s="259"/>
      <c r="QM12" s="259"/>
      <c r="QN12" s="259"/>
      <c r="QO12" s="259"/>
      <c r="QP12" s="259"/>
      <c r="QQ12" s="259"/>
      <c r="QR12" s="259"/>
      <c r="QS12" s="259"/>
      <c r="QT12" s="259"/>
      <c r="QU12" s="259"/>
      <c r="QV12" s="259"/>
      <c r="QW12" s="259"/>
      <c r="QX12" s="259"/>
      <c r="QY12" s="259"/>
      <c r="QZ12" s="259"/>
      <c r="RA12" s="259"/>
      <c r="RB12" s="259"/>
      <c r="RC12" s="259"/>
      <c r="RD12" s="259"/>
      <c r="RE12" s="259"/>
      <c r="RF12" s="259"/>
      <c r="RG12" s="259"/>
      <c r="RH12" s="259"/>
      <c r="RI12" s="259"/>
      <c r="RJ12" s="259"/>
      <c r="RK12" s="259"/>
      <c r="RL12" s="259"/>
      <c r="RM12" s="259"/>
      <c r="RN12" s="259"/>
      <c r="RO12" s="259"/>
      <c r="RP12" s="259"/>
      <c r="RQ12" s="259"/>
      <c r="RR12" s="259"/>
      <c r="RS12" s="259"/>
      <c r="RT12" s="259"/>
      <c r="RU12" s="259"/>
      <c r="RV12" s="259"/>
      <c r="RW12" s="259"/>
      <c r="RX12" s="259"/>
      <c r="RY12" s="259"/>
      <c r="RZ12" s="259"/>
      <c r="SA12" s="259"/>
      <c r="SB12" s="259"/>
      <c r="SC12" s="259"/>
      <c r="SD12" s="259"/>
      <c r="SE12" s="259"/>
      <c r="SF12" s="259"/>
      <c r="SG12" s="259"/>
      <c r="SH12" s="259"/>
      <c r="SI12" s="259"/>
      <c r="SJ12" s="259"/>
      <c r="SK12" s="259"/>
      <c r="SL12" s="259"/>
      <c r="SM12" s="259"/>
      <c r="SN12" s="259"/>
      <c r="SO12" s="259"/>
      <c r="SP12" s="259"/>
      <c r="SQ12" s="259"/>
      <c r="SR12" s="259"/>
      <c r="SS12" s="259"/>
      <c r="ST12" s="259"/>
      <c r="SU12" s="259"/>
      <c r="SV12" s="259"/>
      <c r="SW12" s="259"/>
      <c r="SX12" s="259"/>
      <c r="SY12" s="259"/>
      <c r="SZ12" s="259"/>
      <c r="TA12" s="259"/>
      <c r="TB12" s="259"/>
      <c r="TC12" s="259"/>
      <c r="TD12" s="259"/>
      <c r="TE12" s="259"/>
      <c r="TF12" s="259"/>
      <c r="TG12" s="259"/>
      <c r="TH12" s="259"/>
      <c r="TI12" s="259"/>
      <c r="TJ12" s="259"/>
      <c r="TK12" s="259"/>
      <c r="TL12" s="259"/>
      <c r="TM12" s="259"/>
      <c r="TN12" s="259"/>
      <c r="TO12" s="259"/>
      <c r="TP12" s="259"/>
      <c r="TQ12" s="259"/>
      <c r="TR12" s="259"/>
      <c r="TS12" s="259"/>
      <c r="TT12" s="259"/>
      <c r="TU12" s="259"/>
      <c r="TV12" s="259"/>
      <c r="TW12" s="259"/>
      <c r="TX12" s="259"/>
      <c r="TY12" s="259"/>
      <c r="TZ12" s="259"/>
      <c r="UA12" s="259"/>
      <c r="UB12" s="259"/>
      <c r="UC12" s="259"/>
      <c r="UD12" s="259"/>
      <c r="UE12" s="259"/>
      <c r="UF12" s="259"/>
      <c r="UG12" s="259"/>
      <c r="UH12" s="259"/>
      <c r="UI12" s="259"/>
      <c r="UJ12" s="259"/>
      <c r="UK12" s="259"/>
      <c r="UL12" s="259"/>
      <c r="UM12" s="259"/>
      <c r="UN12" s="259"/>
      <c r="UO12" s="259"/>
      <c r="UP12" s="259"/>
      <c r="UQ12" s="259"/>
      <c r="UR12" s="259"/>
      <c r="US12" s="259"/>
      <c r="UT12" s="259"/>
      <c r="UU12" s="259"/>
      <c r="UV12" s="259"/>
      <c r="UW12" s="259"/>
      <c r="UX12" s="259"/>
      <c r="UY12" s="259"/>
      <c r="UZ12" s="259"/>
      <c r="VA12" s="259"/>
      <c r="VB12" s="259"/>
      <c r="VC12" s="259"/>
      <c r="VD12" s="259"/>
      <c r="VE12" s="259"/>
      <c r="VF12" s="259"/>
      <c r="VG12" s="259"/>
      <c r="VH12" s="259"/>
      <c r="VI12" s="259"/>
      <c r="VJ12" s="259"/>
      <c r="VK12" s="259"/>
      <c r="VL12" s="259"/>
      <c r="VM12" s="259"/>
      <c r="VN12" s="259"/>
      <c r="VO12" s="259"/>
      <c r="VP12" s="259"/>
      <c r="VQ12" s="259"/>
      <c r="VR12" s="259"/>
      <c r="VS12" s="259"/>
      <c r="VT12" s="259"/>
      <c r="VU12" s="259"/>
      <c r="VV12" s="259"/>
      <c r="VW12" s="259"/>
      <c r="VX12" s="259"/>
      <c r="VY12" s="259"/>
      <c r="VZ12" s="259"/>
      <c r="WA12" s="259"/>
      <c r="WB12" s="259"/>
      <c r="WC12" s="259"/>
      <c r="WD12" s="259"/>
      <c r="WE12" s="259"/>
      <c r="WF12" s="259"/>
      <c r="WG12" s="259"/>
      <c r="WH12" s="259"/>
      <c r="WI12" s="259"/>
      <c r="WJ12" s="259"/>
      <c r="WK12" s="259"/>
      <c r="WL12" s="259"/>
      <c r="WM12" s="259"/>
      <c r="WN12" s="259"/>
      <c r="WO12" s="259"/>
      <c r="WP12" s="259"/>
      <c r="WQ12" s="259"/>
      <c r="WR12" s="259"/>
      <c r="WS12" s="259"/>
      <c r="WT12" s="259"/>
      <c r="WU12" s="259"/>
      <c r="WV12" s="259"/>
      <c r="WW12" s="259"/>
      <c r="WX12" s="259"/>
      <c r="WY12" s="259"/>
      <c r="WZ12" s="259"/>
      <c r="XA12" s="259"/>
      <c r="XB12" s="259"/>
      <c r="XC12" s="259"/>
      <c r="XD12" s="259"/>
      <c r="XE12" s="259"/>
      <c r="XF12" s="259"/>
      <c r="XG12" s="259"/>
      <c r="XH12" s="259"/>
      <c r="XI12" s="259"/>
      <c r="XJ12" s="259"/>
      <c r="XK12" s="259"/>
      <c r="XL12" s="259"/>
      <c r="XM12" s="259"/>
      <c r="XN12" s="259"/>
      <c r="XO12" s="259"/>
      <c r="XP12" s="259"/>
      <c r="XQ12" s="259"/>
      <c r="XR12" s="259"/>
      <c r="XS12" s="259"/>
      <c r="XT12" s="259"/>
      <c r="XU12" s="259"/>
      <c r="XV12" s="259"/>
      <c r="XW12" s="259"/>
      <c r="XX12" s="259"/>
      <c r="XY12" s="259"/>
      <c r="XZ12" s="259"/>
      <c r="YA12" s="259"/>
      <c r="YB12" s="259"/>
      <c r="YC12" s="259"/>
      <c r="YD12" s="259"/>
      <c r="YE12" s="259"/>
      <c r="YF12" s="259"/>
      <c r="YG12" s="259"/>
      <c r="YH12" s="259"/>
      <c r="YI12" s="259"/>
      <c r="YJ12" s="259"/>
      <c r="YK12" s="259"/>
      <c r="YL12" s="259"/>
      <c r="YM12" s="259"/>
      <c r="YN12" s="259"/>
      <c r="YO12" s="259"/>
      <c r="YP12" s="259"/>
      <c r="YQ12" s="259"/>
      <c r="YR12" s="259"/>
      <c r="YS12" s="259"/>
      <c r="YT12" s="259"/>
      <c r="YU12" s="259"/>
      <c r="YV12" s="259"/>
      <c r="YW12" s="259"/>
      <c r="YX12" s="259"/>
      <c r="YY12" s="259"/>
      <c r="YZ12" s="259"/>
      <c r="ZA12" s="259"/>
      <c r="ZB12" s="259"/>
      <c r="ZC12" s="259"/>
      <c r="ZD12" s="259"/>
      <c r="ZE12" s="259"/>
    </row>
    <row r="13" spans="1:681" s="31" customFormat="1" ht="19.5" customHeight="1">
      <c r="A13" s="30" t="s">
        <v>41</v>
      </c>
      <c r="B13" s="321">
        <v>8192</v>
      </c>
      <c r="C13" s="321">
        <v>8064</v>
      </c>
      <c r="D13" s="28" t="e">
        <f>#REF!</f>
        <v>#REF!</v>
      </c>
      <c r="E13" s="26" t="e">
        <f t="shared" si="0"/>
        <v>#REF!</v>
      </c>
      <c r="F13" s="28" t="e">
        <f>#REF!</f>
        <v>#REF!</v>
      </c>
      <c r="G13" s="26" t="e">
        <f t="shared" si="1"/>
        <v>#REF!</v>
      </c>
      <c r="H13" s="28" t="e">
        <f>#REF!</f>
        <v>#REF!</v>
      </c>
      <c r="I13" s="25" t="e">
        <f t="shared" si="2"/>
        <v>#REF!</v>
      </c>
      <c r="J13" s="338"/>
      <c r="K13" s="339"/>
      <c r="L13" s="341" t="e">
        <f>#REF!</f>
        <v>#REF!</v>
      </c>
      <c r="M13" s="25" t="e">
        <f t="shared" si="29"/>
        <v>#REF!</v>
      </c>
      <c r="N13" s="301" t="e">
        <f>#REF!</f>
        <v>#REF!</v>
      </c>
      <c r="O13" s="27" t="e">
        <f t="shared" si="23"/>
        <v>#REF!</v>
      </c>
      <c r="P13" s="28" t="e">
        <f>#REF!</f>
        <v>#REF!</v>
      </c>
      <c r="Q13" s="27" t="e">
        <f t="shared" si="3"/>
        <v>#REF!</v>
      </c>
      <c r="R13" s="28" t="e">
        <f>#REF!</f>
        <v>#REF!</v>
      </c>
      <c r="S13" s="25" t="e">
        <f t="shared" si="4"/>
        <v>#REF!</v>
      </c>
      <c r="T13" s="28" t="e">
        <f>#REF!</f>
        <v>#REF!</v>
      </c>
      <c r="U13" s="27" t="e">
        <f t="shared" si="5"/>
        <v>#REF!</v>
      </c>
      <c r="V13" s="28" t="e">
        <f>#REF!</f>
        <v>#REF!</v>
      </c>
      <c r="W13" s="298" t="e">
        <f t="shared" si="6"/>
        <v>#REF!</v>
      </c>
      <c r="X13" s="24" t="e">
        <f>#REF!</f>
        <v>#REF!</v>
      </c>
      <c r="Y13" s="27" t="e">
        <f t="shared" si="7"/>
        <v>#REF!</v>
      </c>
      <c r="Z13" s="28" t="e">
        <f>Подуш!G12</f>
        <v>#REF!</v>
      </c>
      <c r="AA13" s="298" t="e">
        <f t="shared" si="8"/>
        <v>#REF!</v>
      </c>
      <c r="AB13" s="45" t="e">
        <f>#REF!</f>
        <v>#REF!</v>
      </c>
      <c r="AC13" s="27" t="e">
        <f t="shared" si="9"/>
        <v>#REF!</v>
      </c>
      <c r="AD13" s="324" t="e">
        <f>Подуш!Q12</f>
        <v>#REF!</v>
      </c>
      <c r="AE13" s="298" t="e">
        <f t="shared" si="10"/>
        <v>#REF!</v>
      </c>
      <c r="AF13" s="45" t="e">
        <f>#REF!</f>
        <v>#REF!</v>
      </c>
      <c r="AG13" s="27" t="e">
        <f t="shared" si="24"/>
        <v>#REF!</v>
      </c>
      <c r="AH13" s="28" t="e">
        <f>Подуш!L12</f>
        <v>#REF!</v>
      </c>
      <c r="AI13" s="298" t="e">
        <f t="shared" si="25"/>
        <v>#REF!</v>
      </c>
      <c r="AJ13" s="301" t="e">
        <f>#REF!</f>
        <v>#REF!</v>
      </c>
      <c r="AK13" s="27" t="e">
        <f t="shared" si="11"/>
        <v>#REF!</v>
      </c>
      <c r="AL13" s="301" t="e">
        <f>#REF!</f>
        <v>#REF!</v>
      </c>
      <c r="AM13" s="27" t="e">
        <f t="shared" si="12"/>
        <v>#REF!</v>
      </c>
      <c r="AN13" s="301" t="e">
        <f>#REF!</f>
        <v>#REF!</v>
      </c>
      <c r="AO13" s="298" t="e">
        <f t="shared" si="13"/>
        <v>#REF!</v>
      </c>
      <c r="AP13" s="301" t="e">
        <f>#REF!</f>
        <v>#REF!</v>
      </c>
      <c r="AQ13" s="27" t="e">
        <f t="shared" si="14"/>
        <v>#REF!</v>
      </c>
      <c r="AR13" s="301" t="e">
        <f>#REF!</f>
        <v>#REF!</v>
      </c>
      <c r="AS13" s="298" t="e">
        <f t="shared" si="15"/>
        <v>#REF!</v>
      </c>
      <c r="AT13" s="301" t="e">
        <f>#REF!</f>
        <v>#REF!</v>
      </c>
      <c r="AU13" s="27" t="e">
        <f t="shared" si="16"/>
        <v>#REF!</v>
      </c>
      <c r="AV13" s="301" t="e">
        <f>#REF!</f>
        <v>#REF!</v>
      </c>
      <c r="AW13" s="298" t="e">
        <f t="shared" si="17"/>
        <v>#REF!</v>
      </c>
      <c r="AX13" s="28" t="e">
        <f>#REF!</f>
        <v>#REF!</v>
      </c>
      <c r="AY13" s="27" t="e">
        <f t="shared" si="18"/>
        <v>#REF!</v>
      </c>
      <c r="AZ13" s="28" t="e">
        <f>#REF!</f>
        <v>#REF!</v>
      </c>
      <c r="BA13" s="27" t="e">
        <f t="shared" si="19"/>
        <v>#REF!</v>
      </c>
      <c r="BB13" s="28" t="e">
        <f>#REF!</f>
        <v>#REF!</v>
      </c>
      <c r="BC13" s="27" t="e">
        <f t="shared" si="26"/>
        <v>#REF!</v>
      </c>
      <c r="BD13" s="28" t="e">
        <f>#REF!</f>
        <v>#REF!</v>
      </c>
      <c r="BE13" s="27" t="e">
        <f t="shared" si="27"/>
        <v>#REF!</v>
      </c>
      <c r="BF13" s="28" t="e">
        <f>#REF!</f>
        <v>#REF!</v>
      </c>
      <c r="BG13" s="27" t="e">
        <f t="shared" si="20"/>
        <v>#REF!</v>
      </c>
      <c r="BH13" s="96" t="e">
        <f>#REF!</f>
        <v>#REF!</v>
      </c>
      <c r="BI13" s="27" t="e">
        <f t="shared" si="21"/>
        <v>#REF!</v>
      </c>
      <c r="BJ13" s="28" t="e">
        <f>#REF!</f>
        <v>#REF!</v>
      </c>
      <c r="BK13" s="27" t="e">
        <f t="shared" si="22"/>
        <v>#REF!</v>
      </c>
      <c r="BL13" s="28" t="e">
        <f>#REF!</f>
        <v>#REF!</v>
      </c>
      <c r="BM13" s="27" t="e">
        <f t="shared" si="28"/>
        <v>#REF!</v>
      </c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  <c r="IO13" s="259"/>
      <c r="IP13" s="259"/>
      <c r="IQ13" s="259"/>
      <c r="IR13" s="259"/>
      <c r="IS13" s="259"/>
      <c r="IT13" s="259"/>
      <c r="IU13" s="259"/>
      <c r="IV13" s="259"/>
      <c r="IW13" s="259"/>
      <c r="IX13" s="259"/>
      <c r="IY13" s="259"/>
      <c r="IZ13" s="259"/>
      <c r="JA13" s="259"/>
      <c r="JB13" s="259"/>
      <c r="JC13" s="259"/>
      <c r="JD13" s="259"/>
      <c r="JE13" s="259"/>
      <c r="JF13" s="259"/>
      <c r="JG13" s="259"/>
      <c r="JH13" s="259"/>
      <c r="JI13" s="259"/>
      <c r="JJ13" s="259"/>
      <c r="JK13" s="259"/>
      <c r="JL13" s="259"/>
      <c r="JM13" s="259"/>
      <c r="JN13" s="259"/>
      <c r="JO13" s="259"/>
      <c r="JP13" s="259"/>
      <c r="JQ13" s="259"/>
      <c r="JR13" s="259"/>
      <c r="JS13" s="259"/>
      <c r="JT13" s="259"/>
      <c r="JU13" s="259"/>
      <c r="JV13" s="259"/>
      <c r="JW13" s="259"/>
      <c r="JX13" s="259"/>
      <c r="JY13" s="259"/>
      <c r="JZ13" s="259"/>
      <c r="KA13" s="259"/>
      <c r="KB13" s="259"/>
      <c r="KC13" s="259"/>
      <c r="KD13" s="259"/>
      <c r="KE13" s="259"/>
      <c r="KF13" s="259"/>
      <c r="KG13" s="259"/>
      <c r="KH13" s="259"/>
      <c r="KI13" s="259"/>
      <c r="KJ13" s="259"/>
      <c r="KK13" s="259"/>
      <c r="KL13" s="259"/>
      <c r="KM13" s="259"/>
      <c r="KN13" s="259"/>
      <c r="KO13" s="259"/>
      <c r="KP13" s="259"/>
      <c r="KQ13" s="259"/>
      <c r="KR13" s="259"/>
      <c r="KS13" s="259"/>
      <c r="KT13" s="259"/>
      <c r="KU13" s="259"/>
      <c r="KV13" s="259"/>
      <c r="KW13" s="259"/>
      <c r="KX13" s="259"/>
      <c r="KY13" s="259"/>
      <c r="KZ13" s="259"/>
      <c r="LA13" s="259"/>
      <c r="LB13" s="259"/>
      <c r="LC13" s="259"/>
      <c r="LD13" s="259"/>
      <c r="LE13" s="259"/>
      <c r="LF13" s="259"/>
      <c r="LG13" s="259"/>
      <c r="LH13" s="259"/>
      <c r="LI13" s="259"/>
      <c r="LJ13" s="259"/>
      <c r="LK13" s="259"/>
      <c r="LL13" s="259"/>
      <c r="LM13" s="259"/>
      <c r="LN13" s="259"/>
      <c r="LO13" s="259"/>
      <c r="LP13" s="259"/>
      <c r="LQ13" s="259"/>
      <c r="LR13" s="259"/>
      <c r="LS13" s="259"/>
      <c r="LT13" s="259"/>
      <c r="LU13" s="259"/>
      <c r="LV13" s="259"/>
      <c r="LW13" s="259"/>
      <c r="LX13" s="259"/>
      <c r="LY13" s="259"/>
      <c r="LZ13" s="259"/>
      <c r="MA13" s="259"/>
      <c r="MB13" s="259"/>
      <c r="MC13" s="259"/>
      <c r="MD13" s="259"/>
      <c r="ME13" s="259"/>
      <c r="MF13" s="259"/>
      <c r="MG13" s="259"/>
      <c r="MH13" s="259"/>
      <c r="MI13" s="259"/>
      <c r="MJ13" s="259"/>
      <c r="MK13" s="259"/>
      <c r="ML13" s="259"/>
      <c r="MM13" s="259"/>
      <c r="MN13" s="259"/>
      <c r="MO13" s="259"/>
      <c r="MP13" s="259"/>
      <c r="MQ13" s="259"/>
      <c r="MR13" s="259"/>
      <c r="MS13" s="259"/>
      <c r="MT13" s="259"/>
      <c r="MU13" s="259"/>
      <c r="MV13" s="259"/>
      <c r="MW13" s="259"/>
      <c r="MX13" s="259"/>
      <c r="MY13" s="259"/>
      <c r="MZ13" s="259"/>
      <c r="NA13" s="259"/>
      <c r="NB13" s="259"/>
      <c r="NC13" s="259"/>
      <c r="ND13" s="259"/>
      <c r="NE13" s="259"/>
      <c r="NF13" s="259"/>
      <c r="NG13" s="259"/>
      <c r="NH13" s="259"/>
      <c r="NI13" s="259"/>
      <c r="NJ13" s="259"/>
      <c r="NK13" s="259"/>
      <c r="NL13" s="259"/>
      <c r="NM13" s="259"/>
      <c r="NN13" s="259"/>
      <c r="NO13" s="259"/>
      <c r="NP13" s="259"/>
      <c r="NQ13" s="259"/>
      <c r="NR13" s="259"/>
      <c r="NS13" s="259"/>
      <c r="NT13" s="259"/>
      <c r="NU13" s="259"/>
      <c r="NV13" s="259"/>
      <c r="NW13" s="259"/>
      <c r="NX13" s="259"/>
      <c r="NY13" s="259"/>
      <c r="NZ13" s="259"/>
      <c r="OA13" s="259"/>
      <c r="OB13" s="259"/>
      <c r="OC13" s="259"/>
      <c r="OD13" s="259"/>
      <c r="OE13" s="259"/>
      <c r="OF13" s="259"/>
      <c r="OG13" s="259"/>
      <c r="OH13" s="259"/>
      <c r="OI13" s="259"/>
      <c r="OJ13" s="259"/>
      <c r="OK13" s="259"/>
      <c r="OL13" s="259"/>
      <c r="OM13" s="259"/>
      <c r="ON13" s="259"/>
      <c r="OO13" s="259"/>
      <c r="OP13" s="259"/>
      <c r="OQ13" s="259"/>
      <c r="OR13" s="259"/>
      <c r="OS13" s="259"/>
      <c r="OT13" s="259"/>
      <c r="OU13" s="259"/>
      <c r="OV13" s="259"/>
      <c r="OW13" s="259"/>
      <c r="OX13" s="259"/>
      <c r="OY13" s="259"/>
      <c r="OZ13" s="259"/>
      <c r="PA13" s="259"/>
      <c r="PB13" s="259"/>
      <c r="PC13" s="259"/>
      <c r="PD13" s="259"/>
      <c r="PE13" s="259"/>
      <c r="PF13" s="259"/>
      <c r="PG13" s="259"/>
      <c r="PH13" s="259"/>
      <c r="PI13" s="259"/>
      <c r="PJ13" s="259"/>
      <c r="PK13" s="259"/>
      <c r="PL13" s="259"/>
      <c r="PM13" s="259"/>
      <c r="PN13" s="259"/>
      <c r="PO13" s="259"/>
      <c r="PP13" s="259"/>
      <c r="PQ13" s="259"/>
      <c r="PR13" s="259"/>
      <c r="PS13" s="259"/>
      <c r="PT13" s="259"/>
      <c r="PU13" s="259"/>
      <c r="PV13" s="259"/>
      <c r="PW13" s="259"/>
      <c r="PX13" s="259"/>
      <c r="PY13" s="259"/>
      <c r="PZ13" s="259"/>
      <c r="QA13" s="259"/>
      <c r="QB13" s="259"/>
      <c r="QC13" s="259"/>
      <c r="QD13" s="259"/>
      <c r="QE13" s="259"/>
      <c r="QF13" s="259"/>
      <c r="QG13" s="259"/>
      <c r="QH13" s="259"/>
      <c r="QI13" s="259"/>
      <c r="QJ13" s="259"/>
      <c r="QK13" s="259"/>
      <c r="QL13" s="259"/>
      <c r="QM13" s="259"/>
      <c r="QN13" s="259"/>
      <c r="QO13" s="259"/>
      <c r="QP13" s="259"/>
      <c r="QQ13" s="259"/>
      <c r="QR13" s="259"/>
      <c r="QS13" s="259"/>
      <c r="QT13" s="259"/>
      <c r="QU13" s="259"/>
      <c r="QV13" s="259"/>
      <c r="QW13" s="259"/>
      <c r="QX13" s="259"/>
      <c r="QY13" s="259"/>
      <c r="QZ13" s="259"/>
      <c r="RA13" s="259"/>
      <c r="RB13" s="259"/>
      <c r="RC13" s="259"/>
      <c r="RD13" s="259"/>
      <c r="RE13" s="259"/>
      <c r="RF13" s="259"/>
      <c r="RG13" s="259"/>
      <c r="RH13" s="259"/>
      <c r="RI13" s="259"/>
      <c r="RJ13" s="259"/>
      <c r="RK13" s="259"/>
      <c r="RL13" s="259"/>
      <c r="RM13" s="259"/>
      <c r="RN13" s="259"/>
      <c r="RO13" s="259"/>
      <c r="RP13" s="259"/>
      <c r="RQ13" s="259"/>
      <c r="RR13" s="259"/>
      <c r="RS13" s="259"/>
      <c r="RT13" s="259"/>
      <c r="RU13" s="259"/>
      <c r="RV13" s="259"/>
      <c r="RW13" s="259"/>
      <c r="RX13" s="259"/>
      <c r="RY13" s="259"/>
      <c r="RZ13" s="259"/>
      <c r="SA13" s="259"/>
      <c r="SB13" s="259"/>
      <c r="SC13" s="259"/>
      <c r="SD13" s="259"/>
      <c r="SE13" s="259"/>
      <c r="SF13" s="259"/>
      <c r="SG13" s="259"/>
      <c r="SH13" s="259"/>
      <c r="SI13" s="259"/>
      <c r="SJ13" s="259"/>
      <c r="SK13" s="259"/>
      <c r="SL13" s="259"/>
      <c r="SM13" s="259"/>
      <c r="SN13" s="259"/>
      <c r="SO13" s="259"/>
      <c r="SP13" s="259"/>
      <c r="SQ13" s="259"/>
      <c r="SR13" s="259"/>
      <c r="SS13" s="259"/>
      <c r="ST13" s="259"/>
      <c r="SU13" s="259"/>
      <c r="SV13" s="259"/>
      <c r="SW13" s="259"/>
      <c r="SX13" s="259"/>
      <c r="SY13" s="259"/>
      <c r="SZ13" s="259"/>
      <c r="TA13" s="259"/>
      <c r="TB13" s="259"/>
      <c r="TC13" s="259"/>
      <c r="TD13" s="259"/>
      <c r="TE13" s="259"/>
      <c r="TF13" s="259"/>
      <c r="TG13" s="259"/>
      <c r="TH13" s="259"/>
      <c r="TI13" s="259"/>
      <c r="TJ13" s="259"/>
      <c r="TK13" s="259"/>
      <c r="TL13" s="259"/>
      <c r="TM13" s="259"/>
      <c r="TN13" s="259"/>
      <c r="TO13" s="259"/>
      <c r="TP13" s="259"/>
      <c r="TQ13" s="259"/>
      <c r="TR13" s="259"/>
      <c r="TS13" s="259"/>
      <c r="TT13" s="259"/>
      <c r="TU13" s="259"/>
      <c r="TV13" s="259"/>
      <c r="TW13" s="259"/>
      <c r="TX13" s="259"/>
      <c r="TY13" s="259"/>
      <c r="TZ13" s="259"/>
      <c r="UA13" s="259"/>
      <c r="UB13" s="259"/>
      <c r="UC13" s="259"/>
      <c r="UD13" s="259"/>
      <c r="UE13" s="259"/>
      <c r="UF13" s="259"/>
      <c r="UG13" s="259"/>
      <c r="UH13" s="259"/>
      <c r="UI13" s="259"/>
      <c r="UJ13" s="259"/>
      <c r="UK13" s="259"/>
      <c r="UL13" s="259"/>
      <c r="UM13" s="259"/>
      <c r="UN13" s="259"/>
      <c r="UO13" s="259"/>
      <c r="UP13" s="259"/>
      <c r="UQ13" s="259"/>
      <c r="UR13" s="259"/>
      <c r="US13" s="259"/>
      <c r="UT13" s="259"/>
      <c r="UU13" s="259"/>
      <c r="UV13" s="259"/>
      <c r="UW13" s="259"/>
      <c r="UX13" s="259"/>
      <c r="UY13" s="259"/>
      <c r="UZ13" s="259"/>
      <c r="VA13" s="259"/>
      <c r="VB13" s="259"/>
      <c r="VC13" s="259"/>
      <c r="VD13" s="259"/>
      <c r="VE13" s="259"/>
      <c r="VF13" s="259"/>
      <c r="VG13" s="259"/>
      <c r="VH13" s="259"/>
      <c r="VI13" s="259"/>
      <c r="VJ13" s="259"/>
      <c r="VK13" s="259"/>
      <c r="VL13" s="259"/>
      <c r="VM13" s="259"/>
      <c r="VN13" s="259"/>
      <c r="VO13" s="259"/>
      <c r="VP13" s="259"/>
      <c r="VQ13" s="259"/>
      <c r="VR13" s="259"/>
      <c r="VS13" s="259"/>
      <c r="VT13" s="259"/>
      <c r="VU13" s="259"/>
      <c r="VV13" s="259"/>
      <c r="VW13" s="259"/>
      <c r="VX13" s="259"/>
      <c r="VY13" s="259"/>
      <c r="VZ13" s="259"/>
      <c r="WA13" s="259"/>
      <c r="WB13" s="259"/>
      <c r="WC13" s="259"/>
      <c r="WD13" s="259"/>
      <c r="WE13" s="259"/>
      <c r="WF13" s="259"/>
      <c r="WG13" s="259"/>
      <c r="WH13" s="259"/>
      <c r="WI13" s="259"/>
      <c r="WJ13" s="259"/>
      <c r="WK13" s="259"/>
      <c r="WL13" s="259"/>
      <c r="WM13" s="259"/>
      <c r="WN13" s="259"/>
      <c r="WO13" s="259"/>
      <c r="WP13" s="259"/>
      <c r="WQ13" s="259"/>
      <c r="WR13" s="259"/>
      <c r="WS13" s="259"/>
      <c r="WT13" s="259"/>
      <c r="WU13" s="259"/>
      <c r="WV13" s="259"/>
      <c r="WW13" s="259"/>
      <c r="WX13" s="259"/>
      <c r="WY13" s="259"/>
      <c r="WZ13" s="259"/>
      <c r="XA13" s="259"/>
      <c r="XB13" s="259"/>
      <c r="XC13" s="259"/>
      <c r="XD13" s="259"/>
      <c r="XE13" s="259"/>
      <c r="XF13" s="259"/>
      <c r="XG13" s="259"/>
      <c r="XH13" s="259"/>
      <c r="XI13" s="259"/>
      <c r="XJ13" s="259"/>
      <c r="XK13" s="259"/>
      <c r="XL13" s="259"/>
      <c r="XM13" s="259"/>
      <c r="XN13" s="259"/>
      <c r="XO13" s="259"/>
      <c r="XP13" s="259"/>
      <c r="XQ13" s="259"/>
      <c r="XR13" s="259"/>
      <c r="XS13" s="259"/>
      <c r="XT13" s="259"/>
      <c r="XU13" s="259"/>
      <c r="XV13" s="259"/>
      <c r="XW13" s="259"/>
      <c r="XX13" s="259"/>
      <c r="XY13" s="259"/>
      <c r="XZ13" s="259"/>
      <c r="YA13" s="259"/>
      <c r="YB13" s="259"/>
      <c r="YC13" s="259"/>
      <c r="YD13" s="259"/>
      <c r="YE13" s="259"/>
      <c r="YF13" s="259"/>
      <c r="YG13" s="259"/>
      <c r="YH13" s="259"/>
      <c r="YI13" s="259"/>
      <c r="YJ13" s="259"/>
      <c r="YK13" s="259"/>
      <c r="YL13" s="259"/>
      <c r="YM13" s="259"/>
      <c r="YN13" s="259"/>
      <c r="YO13" s="259"/>
      <c r="YP13" s="259"/>
      <c r="YQ13" s="259"/>
      <c r="YR13" s="259"/>
      <c r="YS13" s="259"/>
      <c r="YT13" s="259"/>
      <c r="YU13" s="259"/>
      <c r="YV13" s="259"/>
      <c r="YW13" s="259"/>
      <c r="YX13" s="259"/>
      <c r="YY13" s="259"/>
      <c r="YZ13" s="259"/>
      <c r="ZA13" s="259"/>
      <c r="ZB13" s="259"/>
      <c r="ZC13" s="259"/>
      <c r="ZD13" s="259"/>
      <c r="ZE13" s="259"/>
    </row>
    <row r="14" spans="1:681" s="31" customFormat="1" ht="21.75" customHeight="1">
      <c r="A14" s="262" t="s">
        <v>42</v>
      </c>
      <c r="B14" s="321">
        <v>13722</v>
      </c>
      <c r="C14" s="321">
        <v>13693</v>
      </c>
      <c r="D14" s="302" t="e">
        <f>#REF!</f>
        <v>#REF!</v>
      </c>
      <c r="E14" s="263" t="e">
        <f t="shared" si="0"/>
        <v>#REF!</v>
      </c>
      <c r="F14" s="302" t="e">
        <f>#REF!</f>
        <v>#REF!</v>
      </c>
      <c r="G14" s="263" t="e">
        <f t="shared" si="1"/>
        <v>#REF!</v>
      </c>
      <c r="H14" s="302" t="e">
        <f>#REF!</f>
        <v>#REF!</v>
      </c>
      <c r="I14" s="264" t="e">
        <f t="shared" si="2"/>
        <v>#REF!</v>
      </c>
      <c r="J14" s="338"/>
      <c r="K14" s="340"/>
      <c r="L14" s="342" t="e">
        <f>#REF!</f>
        <v>#REF!</v>
      </c>
      <c r="M14" s="264" t="e">
        <f t="shared" si="29"/>
        <v>#REF!</v>
      </c>
      <c r="N14" s="303" t="e">
        <f>#REF!</f>
        <v>#REF!</v>
      </c>
      <c r="O14" s="265" t="e">
        <f t="shared" si="23"/>
        <v>#REF!</v>
      </c>
      <c r="P14" s="302" t="e">
        <f>#REF!</f>
        <v>#REF!</v>
      </c>
      <c r="Q14" s="265" t="e">
        <f t="shared" si="3"/>
        <v>#REF!</v>
      </c>
      <c r="R14" s="302" t="e">
        <f>#REF!</f>
        <v>#REF!</v>
      </c>
      <c r="S14" s="264" t="e">
        <f t="shared" si="4"/>
        <v>#REF!</v>
      </c>
      <c r="T14" s="302" t="e">
        <f>#REF!</f>
        <v>#REF!</v>
      </c>
      <c r="U14" s="265" t="e">
        <f t="shared" si="5"/>
        <v>#REF!</v>
      </c>
      <c r="V14" s="302" t="e">
        <f>#REF!</f>
        <v>#REF!</v>
      </c>
      <c r="W14" s="298" t="e">
        <f t="shared" si="6"/>
        <v>#REF!</v>
      </c>
      <c r="X14" s="303" t="e">
        <f>#REF!</f>
        <v>#REF!</v>
      </c>
      <c r="Y14" s="265" t="e">
        <f t="shared" si="7"/>
        <v>#REF!</v>
      </c>
      <c r="Z14" s="28" t="e">
        <f>Подуш!G13</f>
        <v>#REF!</v>
      </c>
      <c r="AA14" s="298" t="e">
        <f t="shared" si="8"/>
        <v>#REF!</v>
      </c>
      <c r="AB14" s="302" t="e">
        <f>#REF!</f>
        <v>#REF!</v>
      </c>
      <c r="AC14" s="265" t="e">
        <f t="shared" si="9"/>
        <v>#REF!</v>
      </c>
      <c r="AD14" s="324" t="e">
        <f>Подуш!Q13</f>
        <v>#REF!</v>
      </c>
      <c r="AE14" s="298" t="e">
        <f t="shared" si="10"/>
        <v>#REF!</v>
      </c>
      <c r="AF14" s="304" t="e">
        <f>#REF!</f>
        <v>#REF!</v>
      </c>
      <c r="AG14" s="265" t="e">
        <f t="shared" si="24"/>
        <v>#REF!</v>
      </c>
      <c r="AH14" s="28" t="e">
        <f>Подуш!L13</f>
        <v>#REF!</v>
      </c>
      <c r="AI14" s="298" t="e">
        <f t="shared" si="25"/>
        <v>#REF!</v>
      </c>
      <c r="AJ14" s="303" t="e">
        <f>#REF!</f>
        <v>#REF!</v>
      </c>
      <c r="AK14" s="27" t="e">
        <f t="shared" si="11"/>
        <v>#REF!</v>
      </c>
      <c r="AL14" s="303" t="e">
        <f>#REF!</f>
        <v>#REF!</v>
      </c>
      <c r="AM14" s="265" t="e">
        <f t="shared" si="12"/>
        <v>#REF!</v>
      </c>
      <c r="AN14" s="303" t="e">
        <f>#REF!</f>
        <v>#REF!</v>
      </c>
      <c r="AO14" s="298" t="e">
        <f t="shared" si="13"/>
        <v>#REF!</v>
      </c>
      <c r="AP14" s="303" t="e">
        <f>#REF!</f>
        <v>#REF!</v>
      </c>
      <c r="AQ14" s="27" t="e">
        <f t="shared" si="14"/>
        <v>#REF!</v>
      </c>
      <c r="AR14" s="303" t="e">
        <f>#REF!</f>
        <v>#REF!</v>
      </c>
      <c r="AS14" s="298" t="e">
        <f t="shared" si="15"/>
        <v>#REF!</v>
      </c>
      <c r="AT14" s="303" t="e">
        <f>#REF!</f>
        <v>#REF!</v>
      </c>
      <c r="AU14" s="27" t="e">
        <f t="shared" si="16"/>
        <v>#REF!</v>
      </c>
      <c r="AV14" s="303" t="e">
        <f>#REF!</f>
        <v>#REF!</v>
      </c>
      <c r="AW14" s="298" t="e">
        <f t="shared" si="17"/>
        <v>#REF!</v>
      </c>
      <c r="AX14" s="302" t="e">
        <f>#REF!</f>
        <v>#REF!</v>
      </c>
      <c r="AY14" s="265" t="e">
        <f t="shared" si="18"/>
        <v>#REF!</v>
      </c>
      <c r="AZ14" s="302" t="e">
        <f>#REF!</f>
        <v>#REF!</v>
      </c>
      <c r="BA14" s="27" t="e">
        <f t="shared" si="19"/>
        <v>#REF!</v>
      </c>
      <c r="BB14" s="302" t="e">
        <f>#REF!</f>
        <v>#REF!</v>
      </c>
      <c r="BC14" s="27" t="e">
        <f t="shared" si="26"/>
        <v>#REF!</v>
      </c>
      <c r="BD14" s="302" t="e">
        <f>#REF!</f>
        <v>#REF!</v>
      </c>
      <c r="BE14" s="27" t="e">
        <f t="shared" si="27"/>
        <v>#REF!</v>
      </c>
      <c r="BF14" s="302" t="e">
        <f>#REF!</f>
        <v>#REF!</v>
      </c>
      <c r="BG14" s="265" t="e">
        <f t="shared" si="20"/>
        <v>#REF!</v>
      </c>
      <c r="BH14" s="273" t="e">
        <f>#REF!</f>
        <v>#REF!</v>
      </c>
      <c r="BI14" s="265" t="e">
        <f t="shared" si="21"/>
        <v>#REF!</v>
      </c>
      <c r="BJ14" s="302" t="e">
        <f>#REF!</f>
        <v>#REF!</v>
      </c>
      <c r="BK14" s="265" t="e">
        <f t="shared" si="22"/>
        <v>#REF!</v>
      </c>
      <c r="BL14" s="302" t="e">
        <f>#REF!</f>
        <v>#REF!</v>
      </c>
      <c r="BM14" s="265" t="e">
        <f t="shared" si="28"/>
        <v>#REF!</v>
      </c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  <c r="IO14" s="259"/>
      <c r="IP14" s="259"/>
      <c r="IQ14" s="259"/>
      <c r="IR14" s="259"/>
      <c r="IS14" s="259"/>
      <c r="IT14" s="259"/>
      <c r="IU14" s="259"/>
      <c r="IV14" s="259"/>
      <c r="IW14" s="259"/>
      <c r="IX14" s="259"/>
      <c r="IY14" s="259"/>
      <c r="IZ14" s="259"/>
      <c r="JA14" s="259"/>
      <c r="JB14" s="259"/>
      <c r="JC14" s="259"/>
      <c r="JD14" s="259"/>
      <c r="JE14" s="259"/>
      <c r="JF14" s="259"/>
      <c r="JG14" s="259"/>
      <c r="JH14" s="259"/>
      <c r="JI14" s="259"/>
      <c r="JJ14" s="259"/>
      <c r="JK14" s="259"/>
      <c r="JL14" s="259"/>
      <c r="JM14" s="259"/>
      <c r="JN14" s="259"/>
      <c r="JO14" s="259"/>
      <c r="JP14" s="259"/>
      <c r="JQ14" s="259"/>
      <c r="JR14" s="259"/>
      <c r="JS14" s="259"/>
      <c r="JT14" s="259"/>
      <c r="JU14" s="259"/>
      <c r="JV14" s="259"/>
      <c r="JW14" s="259"/>
      <c r="JX14" s="259"/>
      <c r="JY14" s="259"/>
      <c r="JZ14" s="259"/>
      <c r="KA14" s="259"/>
      <c r="KB14" s="259"/>
      <c r="KC14" s="259"/>
      <c r="KD14" s="259"/>
      <c r="KE14" s="259"/>
      <c r="KF14" s="259"/>
      <c r="KG14" s="259"/>
      <c r="KH14" s="259"/>
      <c r="KI14" s="259"/>
      <c r="KJ14" s="259"/>
      <c r="KK14" s="259"/>
      <c r="KL14" s="259"/>
      <c r="KM14" s="259"/>
      <c r="KN14" s="259"/>
      <c r="KO14" s="259"/>
      <c r="KP14" s="259"/>
      <c r="KQ14" s="259"/>
      <c r="KR14" s="259"/>
      <c r="KS14" s="259"/>
      <c r="KT14" s="259"/>
      <c r="KU14" s="259"/>
      <c r="KV14" s="259"/>
      <c r="KW14" s="259"/>
      <c r="KX14" s="259"/>
      <c r="KY14" s="259"/>
      <c r="KZ14" s="259"/>
      <c r="LA14" s="259"/>
      <c r="LB14" s="259"/>
      <c r="LC14" s="259"/>
      <c r="LD14" s="259"/>
      <c r="LE14" s="259"/>
      <c r="LF14" s="259"/>
      <c r="LG14" s="259"/>
      <c r="LH14" s="259"/>
      <c r="LI14" s="259"/>
      <c r="LJ14" s="259"/>
      <c r="LK14" s="259"/>
      <c r="LL14" s="259"/>
      <c r="LM14" s="259"/>
      <c r="LN14" s="259"/>
      <c r="LO14" s="259"/>
      <c r="LP14" s="259"/>
      <c r="LQ14" s="259"/>
      <c r="LR14" s="259"/>
      <c r="LS14" s="259"/>
      <c r="LT14" s="259"/>
      <c r="LU14" s="259"/>
      <c r="LV14" s="259"/>
      <c r="LW14" s="259"/>
      <c r="LX14" s="259"/>
      <c r="LY14" s="259"/>
      <c r="LZ14" s="259"/>
      <c r="MA14" s="259"/>
      <c r="MB14" s="259"/>
      <c r="MC14" s="259"/>
      <c r="MD14" s="259"/>
      <c r="ME14" s="259"/>
      <c r="MF14" s="259"/>
      <c r="MG14" s="259"/>
      <c r="MH14" s="259"/>
      <c r="MI14" s="259"/>
      <c r="MJ14" s="259"/>
      <c r="MK14" s="259"/>
      <c r="ML14" s="259"/>
      <c r="MM14" s="259"/>
      <c r="MN14" s="259"/>
      <c r="MO14" s="259"/>
      <c r="MP14" s="259"/>
      <c r="MQ14" s="259"/>
      <c r="MR14" s="259"/>
      <c r="MS14" s="259"/>
      <c r="MT14" s="259"/>
      <c r="MU14" s="259"/>
      <c r="MV14" s="259"/>
      <c r="MW14" s="259"/>
      <c r="MX14" s="259"/>
      <c r="MY14" s="259"/>
      <c r="MZ14" s="259"/>
      <c r="NA14" s="259"/>
      <c r="NB14" s="259"/>
      <c r="NC14" s="259"/>
      <c r="ND14" s="259"/>
      <c r="NE14" s="259"/>
      <c r="NF14" s="259"/>
      <c r="NG14" s="259"/>
      <c r="NH14" s="259"/>
      <c r="NI14" s="259"/>
      <c r="NJ14" s="259"/>
      <c r="NK14" s="259"/>
      <c r="NL14" s="259"/>
      <c r="NM14" s="259"/>
      <c r="NN14" s="259"/>
      <c r="NO14" s="259"/>
      <c r="NP14" s="259"/>
      <c r="NQ14" s="259"/>
      <c r="NR14" s="259"/>
      <c r="NS14" s="259"/>
      <c r="NT14" s="259"/>
      <c r="NU14" s="259"/>
      <c r="NV14" s="259"/>
      <c r="NW14" s="259"/>
      <c r="NX14" s="259"/>
      <c r="NY14" s="259"/>
      <c r="NZ14" s="259"/>
      <c r="OA14" s="259"/>
      <c r="OB14" s="259"/>
      <c r="OC14" s="259"/>
      <c r="OD14" s="259"/>
      <c r="OE14" s="259"/>
      <c r="OF14" s="259"/>
      <c r="OG14" s="259"/>
      <c r="OH14" s="259"/>
      <c r="OI14" s="259"/>
      <c r="OJ14" s="259"/>
      <c r="OK14" s="259"/>
      <c r="OL14" s="259"/>
      <c r="OM14" s="259"/>
      <c r="ON14" s="259"/>
      <c r="OO14" s="259"/>
      <c r="OP14" s="259"/>
      <c r="OQ14" s="259"/>
      <c r="OR14" s="259"/>
      <c r="OS14" s="259"/>
      <c r="OT14" s="259"/>
      <c r="OU14" s="259"/>
      <c r="OV14" s="259"/>
      <c r="OW14" s="259"/>
      <c r="OX14" s="259"/>
      <c r="OY14" s="259"/>
      <c r="OZ14" s="259"/>
      <c r="PA14" s="259"/>
      <c r="PB14" s="259"/>
      <c r="PC14" s="259"/>
      <c r="PD14" s="259"/>
      <c r="PE14" s="259"/>
      <c r="PF14" s="259"/>
      <c r="PG14" s="259"/>
      <c r="PH14" s="259"/>
      <c r="PI14" s="259"/>
      <c r="PJ14" s="259"/>
      <c r="PK14" s="259"/>
      <c r="PL14" s="259"/>
      <c r="PM14" s="259"/>
      <c r="PN14" s="259"/>
      <c r="PO14" s="259"/>
      <c r="PP14" s="259"/>
      <c r="PQ14" s="259"/>
      <c r="PR14" s="259"/>
      <c r="PS14" s="259"/>
      <c r="PT14" s="259"/>
      <c r="PU14" s="259"/>
      <c r="PV14" s="259"/>
      <c r="PW14" s="259"/>
      <c r="PX14" s="259"/>
      <c r="PY14" s="259"/>
      <c r="PZ14" s="259"/>
      <c r="QA14" s="259"/>
      <c r="QB14" s="259"/>
      <c r="QC14" s="259"/>
      <c r="QD14" s="259"/>
      <c r="QE14" s="259"/>
      <c r="QF14" s="259"/>
      <c r="QG14" s="259"/>
      <c r="QH14" s="259"/>
      <c r="QI14" s="259"/>
      <c r="QJ14" s="259"/>
      <c r="QK14" s="259"/>
      <c r="QL14" s="259"/>
      <c r="QM14" s="259"/>
      <c r="QN14" s="259"/>
      <c r="QO14" s="259"/>
      <c r="QP14" s="259"/>
      <c r="QQ14" s="259"/>
      <c r="QR14" s="259"/>
      <c r="QS14" s="259"/>
      <c r="QT14" s="259"/>
      <c r="QU14" s="259"/>
      <c r="QV14" s="259"/>
      <c r="QW14" s="259"/>
      <c r="QX14" s="259"/>
      <c r="QY14" s="259"/>
      <c r="QZ14" s="259"/>
      <c r="RA14" s="259"/>
      <c r="RB14" s="259"/>
      <c r="RC14" s="259"/>
      <c r="RD14" s="259"/>
      <c r="RE14" s="259"/>
      <c r="RF14" s="259"/>
      <c r="RG14" s="259"/>
      <c r="RH14" s="259"/>
      <c r="RI14" s="259"/>
      <c r="RJ14" s="259"/>
      <c r="RK14" s="259"/>
      <c r="RL14" s="259"/>
      <c r="RM14" s="259"/>
      <c r="RN14" s="259"/>
      <c r="RO14" s="259"/>
      <c r="RP14" s="259"/>
      <c r="RQ14" s="259"/>
      <c r="RR14" s="259"/>
      <c r="RS14" s="259"/>
      <c r="RT14" s="259"/>
      <c r="RU14" s="259"/>
      <c r="RV14" s="259"/>
      <c r="RW14" s="259"/>
      <c r="RX14" s="259"/>
      <c r="RY14" s="259"/>
      <c r="RZ14" s="259"/>
      <c r="SA14" s="259"/>
      <c r="SB14" s="259"/>
      <c r="SC14" s="259"/>
      <c r="SD14" s="259"/>
      <c r="SE14" s="259"/>
      <c r="SF14" s="259"/>
      <c r="SG14" s="259"/>
      <c r="SH14" s="259"/>
      <c r="SI14" s="259"/>
      <c r="SJ14" s="259"/>
      <c r="SK14" s="259"/>
      <c r="SL14" s="259"/>
      <c r="SM14" s="259"/>
      <c r="SN14" s="259"/>
      <c r="SO14" s="259"/>
      <c r="SP14" s="259"/>
      <c r="SQ14" s="259"/>
      <c r="SR14" s="259"/>
      <c r="SS14" s="259"/>
      <c r="ST14" s="259"/>
      <c r="SU14" s="259"/>
      <c r="SV14" s="259"/>
      <c r="SW14" s="259"/>
      <c r="SX14" s="259"/>
      <c r="SY14" s="259"/>
      <c r="SZ14" s="259"/>
      <c r="TA14" s="259"/>
      <c r="TB14" s="259"/>
      <c r="TC14" s="259"/>
      <c r="TD14" s="259"/>
      <c r="TE14" s="259"/>
      <c r="TF14" s="259"/>
      <c r="TG14" s="259"/>
      <c r="TH14" s="259"/>
      <c r="TI14" s="259"/>
      <c r="TJ14" s="259"/>
      <c r="TK14" s="259"/>
      <c r="TL14" s="259"/>
      <c r="TM14" s="259"/>
      <c r="TN14" s="259"/>
      <c r="TO14" s="259"/>
      <c r="TP14" s="259"/>
      <c r="TQ14" s="259"/>
      <c r="TR14" s="259"/>
      <c r="TS14" s="259"/>
      <c r="TT14" s="259"/>
      <c r="TU14" s="259"/>
      <c r="TV14" s="259"/>
      <c r="TW14" s="259"/>
      <c r="TX14" s="259"/>
      <c r="TY14" s="259"/>
      <c r="TZ14" s="259"/>
      <c r="UA14" s="259"/>
      <c r="UB14" s="259"/>
      <c r="UC14" s="259"/>
      <c r="UD14" s="259"/>
      <c r="UE14" s="259"/>
      <c r="UF14" s="259"/>
      <c r="UG14" s="259"/>
      <c r="UH14" s="259"/>
      <c r="UI14" s="259"/>
      <c r="UJ14" s="259"/>
      <c r="UK14" s="259"/>
      <c r="UL14" s="259"/>
      <c r="UM14" s="259"/>
      <c r="UN14" s="259"/>
      <c r="UO14" s="259"/>
      <c r="UP14" s="259"/>
      <c r="UQ14" s="259"/>
      <c r="UR14" s="259"/>
      <c r="US14" s="259"/>
      <c r="UT14" s="259"/>
      <c r="UU14" s="259"/>
      <c r="UV14" s="259"/>
      <c r="UW14" s="259"/>
      <c r="UX14" s="259"/>
      <c r="UY14" s="259"/>
      <c r="UZ14" s="259"/>
      <c r="VA14" s="259"/>
      <c r="VB14" s="259"/>
      <c r="VC14" s="259"/>
      <c r="VD14" s="259"/>
      <c r="VE14" s="259"/>
      <c r="VF14" s="259"/>
      <c r="VG14" s="259"/>
      <c r="VH14" s="259"/>
      <c r="VI14" s="259"/>
      <c r="VJ14" s="259"/>
      <c r="VK14" s="259"/>
      <c r="VL14" s="259"/>
      <c r="VM14" s="259"/>
      <c r="VN14" s="259"/>
      <c r="VO14" s="259"/>
      <c r="VP14" s="259"/>
      <c r="VQ14" s="259"/>
      <c r="VR14" s="259"/>
      <c r="VS14" s="259"/>
      <c r="VT14" s="259"/>
      <c r="VU14" s="259"/>
      <c r="VV14" s="259"/>
      <c r="VW14" s="259"/>
      <c r="VX14" s="259"/>
      <c r="VY14" s="259"/>
      <c r="VZ14" s="259"/>
      <c r="WA14" s="259"/>
      <c r="WB14" s="259"/>
      <c r="WC14" s="259"/>
      <c r="WD14" s="259"/>
      <c r="WE14" s="259"/>
      <c r="WF14" s="259"/>
      <c r="WG14" s="259"/>
      <c r="WH14" s="259"/>
      <c r="WI14" s="259"/>
      <c r="WJ14" s="259"/>
      <c r="WK14" s="259"/>
      <c r="WL14" s="259"/>
      <c r="WM14" s="259"/>
      <c r="WN14" s="259"/>
      <c r="WO14" s="259"/>
      <c r="WP14" s="259"/>
      <c r="WQ14" s="259"/>
      <c r="WR14" s="259"/>
      <c r="WS14" s="259"/>
      <c r="WT14" s="259"/>
      <c r="WU14" s="259"/>
      <c r="WV14" s="259"/>
      <c r="WW14" s="259"/>
      <c r="WX14" s="259"/>
      <c r="WY14" s="259"/>
      <c r="WZ14" s="259"/>
      <c r="XA14" s="259"/>
      <c r="XB14" s="259"/>
      <c r="XC14" s="259"/>
      <c r="XD14" s="259"/>
      <c r="XE14" s="259"/>
      <c r="XF14" s="259"/>
      <c r="XG14" s="259"/>
      <c r="XH14" s="259"/>
      <c r="XI14" s="259"/>
      <c r="XJ14" s="259"/>
      <c r="XK14" s="259"/>
      <c r="XL14" s="259"/>
      <c r="XM14" s="259"/>
      <c r="XN14" s="259"/>
      <c r="XO14" s="259"/>
      <c r="XP14" s="259"/>
      <c r="XQ14" s="259"/>
      <c r="XR14" s="259"/>
      <c r="XS14" s="259"/>
      <c r="XT14" s="259"/>
      <c r="XU14" s="259"/>
      <c r="XV14" s="259"/>
      <c r="XW14" s="259"/>
      <c r="XX14" s="259"/>
      <c r="XY14" s="259"/>
      <c r="XZ14" s="259"/>
      <c r="YA14" s="259"/>
      <c r="YB14" s="259"/>
      <c r="YC14" s="259"/>
      <c r="YD14" s="259"/>
      <c r="YE14" s="259"/>
      <c r="YF14" s="259"/>
      <c r="YG14" s="259"/>
      <c r="YH14" s="259"/>
      <c r="YI14" s="259"/>
      <c r="YJ14" s="259"/>
      <c r="YK14" s="259"/>
      <c r="YL14" s="259"/>
      <c r="YM14" s="259"/>
      <c r="YN14" s="259"/>
      <c r="YO14" s="259"/>
      <c r="YP14" s="259"/>
      <c r="YQ14" s="259"/>
      <c r="YR14" s="259"/>
      <c r="YS14" s="259"/>
      <c r="YT14" s="259"/>
      <c r="YU14" s="259"/>
      <c r="YV14" s="259"/>
      <c r="YW14" s="259"/>
      <c r="YX14" s="259"/>
      <c r="YY14" s="259"/>
      <c r="YZ14" s="259"/>
      <c r="ZA14" s="259"/>
      <c r="ZB14" s="259"/>
      <c r="ZC14" s="259"/>
      <c r="ZD14" s="259"/>
      <c r="ZE14" s="259"/>
    </row>
    <row r="15" spans="1:681" s="316" customFormat="1" ht="25.9" customHeight="1">
      <c r="A15" s="266" t="s">
        <v>43</v>
      </c>
      <c r="B15" s="322">
        <v>218866</v>
      </c>
      <c r="C15" s="322">
        <v>220181</v>
      </c>
      <c r="D15" s="267">
        <v>104</v>
      </c>
      <c r="E15" s="311"/>
      <c r="F15" s="267">
        <v>58.5</v>
      </c>
      <c r="G15" s="305"/>
      <c r="H15" s="267">
        <v>7.7</v>
      </c>
      <c r="I15" s="311"/>
      <c r="J15" s="312"/>
      <c r="K15" s="312"/>
      <c r="L15" s="343">
        <f>19272/11</f>
        <v>1752</v>
      </c>
      <c r="M15" s="311"/>
      <c r="N15" s="312">
        <v>99</v>
      </c>
      <c r="O15" s="312"/>
      <c r="P15" s="268">
        <v>112.5</v>
      </c>
      <c r="Q15" s="312"/>
      <c r="R15" s="268">
        <v>62.4</v>
      </c>
      <c r="S15" s="313"/>
      <c r="T15" s="267">
        <v>120.6</v>
      </c>
      <c r="U15" s="305"/>
      <c r="V15" s="267">
        <v>14.9</v>
      </c>
      <c r="W15" s="305"/>
      <c r="X15" s="267">
        <v>100.6</v>
      </c>
      <c r="Y15" s="305"/>
      <c r="Z15" s="269" t="e">
        <f>Подуш!G14</f>
        <v>#REF!</v>
      </c>
      <c r="AA15" s="305"/>
      <c r="AB15" s="267">
        <v>110.1</v>
      </c>
      <c r="AC15" s="305"/>
      <c r="AD15" s="323" t="e">
        <f>Подуш!Q14</f>
        <v>#REF!</v>
      </c>
      <c r="AE15" s="305"/>
      <c r="AF15" s="267">
        <v>98.3</v>
      </c>
      <c r="AG15" s="305"/>
      <c r="AH15" s="269" t="e">
        <f>Подуш!L14</f>
        <v>#REF!</v>
      </c>
      <c r="AI15" s="305"/>
      <c r="AJ15" s="269">
        <v>13.26</v>
      </c>
      <c r="AK15" s="305"/>
      <c r="AL15" s="267">
        <v>98</v>
      </c>
      <c r="AM15" s="305"/>
      <c r="AN15" s="269">
        <v>13.3</v>
      </c>
      <c r="AO15" s="305"/>
      <c r="AP15" s="267">
        <v>127.7</v>
      </c>
      <c r="AQ15" s="305"/>
      <c r="AR15" s="267">
        <v>119.4</v>
      </c>
      <c r="AS15" s="305"/>
      <c r="AT15" s="267">
        <v>97.7</v>
      </c>
      <c r="AU15" s="314"/>
      <c r="AV15" s="267">
        <v>266.5</v>
      </c>
      <c r="AW15" s="309"/>
      <c r="AX15" s="267">
        <v>87.8</v>
      </c>
      <c r="AY15" s="307"/>
      <c r="AZ15" s="267">
        <v>60.1</v>
      </c>
      <c r="BA15" s="307"/>
      <c r="BB15" s="305">
        <v>220</v>
      </c>
      <c r="BC15" s="307"/>
      <c r="BD15" s="305">
        <v>152</v>
      </c>
      <c r="BE15" s="311"/>
      <c r="BF15" s="305">
        <v>93.6</v>
      </c>
      <c r="BG15" s="305"/>
      <c r="BH15" s="305">
        <v>83.8</v>
      </c>
      <c r="BI15" s="305"/>
      <c r="BJ15" s="305">
        <v>92.5</v>
      </c>
      <c r="BK15" s="305"/>
      <c r="BL15" s="305">
        <v>52.9</v>
      </c>
      <c r="BM15" s="315"/>
      <c r="BV15" s="317"/>
      <c r="BW15" s="317"/>
      <c r="BX15" s="317"/>
      <c r="BY15" s="317"/>
      <c r="BZ15" s="317"/>
      <c r="CA15" s="317"/>
      <c r="CB15" s="317"/>
      <c r="CC15" s="317"/>
      <c r="CD15" s="317"/>
      <c r="CE15" s="317"/>
      <c r="CF15" s="317"/>
      <c r="CG15" s="317"/>
      <c r="CH15" s="317"/>
      <c r="CI15" s="317"/>
      <c r="CJ15" s="317"/>
      <c r="CK15" s="317"/>
      <c r="CL15" s="317"/>
      <c r="CM15" s="317"/>
      <c r="CN15" s="317"/>
      <c r="CO15" s="317"/>
      <c r="CP15" s="317"/>
      <c r="CQ15" s="317"/>
      <c r="CR15" s="317"/>
    </row>
    <row r="16" spans="1:681">
      <c r="A16" s="95"/>
      <c r="B16" s="95"/>
      <c r="C16" s="95"/>
      <c r="D16" s="95"/>
      <c r="E16" s="95"/>
      <c r="F16" s="95"/>
      <c r="G16" s="95"/>
      <c r="H16" s="95"/>
      <c r="I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L16" s="95"/>
      <c r="AM16" s="95"/>
      <c r="AN16" s="95"/>
      <c r="AO16" s="95"/>
      <c r="AP16" s="95"/>
      <c r="AQ16" s="95"/>
      <c r="AS16" s="95"/>
      <c r="AT16" s="95"/>
      <c r="AU16" s="95"/>
      <c r="AV16" s="95"/>
      <c r="AW16" s="95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261"/>
      <c r="GP16" s="261"/>
      <c r="GQ16" s="261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261"/>
      <c r="IC16" s="261"/>
      <c r="ID16" s="261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  <c r="IT16" s="261"/>
      <c r="IU16" s="261"/>
      <c r="IV16" s="261"/>
      <c r="IW16" s="261"/>
      <c r="IX16" s="261"/>
      <c r="IY16" s="261"/>
      <c r="IZ16" s="261"/>
      <c r="JA16" s="261"/>
      <c r="JB16" s="261"/>
      <c r="JC16" s="261"/>
      <c r="JD16" s="261"/>
      <c r="JE16" s="261"/>
      <c r="JF16" s="261"/>
      <c r="JG16" s="261"/>
      <c r="JH16" s="261"/>
      <c r="JI16" s="261"/>
      <c r="JJ16" s="261"/>
      <c r="JK16" s="261"/>
      <c r="JL16" s="261"/>
      <c r="JM16" s="261"/>
      <c r="JN16" s="261"/>
      <c r="JO16" s="261"/>
      <c r="JP16" s="261"/>
      <c r="JQ16" s="261"/>
      <c r="JR16" s="261"/>
      <c r="JS16" s="261"/>
      <c r="JT16" s="261"/>
      <c r="JU16" s="261"/>
      <c r="JV16" s="261"/>
      <c r="JW16" s="261"/>
      <c r="JX16" s="261"/>
      <c r="JY16" s="261"/>
      <c r="JZ16" s="261"/>
      <c r="KA16" s="261"/>
      <c r="KB16" s="261"/>
      <c r="KC16" s="261"/>
      <c r="KD16" s="261"/>
      <c r="KE16" s="261"/>
      <c r="KF16" s="261"/>
      <c r="KG16" s="261"/>
      <c r="KH16" s="261"/>
      <c r="KI16" s="261"/>
      <c r="KJ16" s="261"/>
      <c r="KK16" s="261"/>
      <c r="KL16" s="261"/>
      <c r="KM16" s="261"/>
      <c r="KN16" s="261"/>
      <c r="KO16" s="261"/>
      <c r="KP16" s="261"/>
      <c r="KQ16" s="261"/>
      <c r="KR16" s="261"/>
      <c r="KS16" s="261"/>
      <c r="KT16" s="261"/>
      <c r="KU16" s="261"/>
      <c r="KV16" s="261"/>
      <c r="KW16" s="261"/>
      <c r="KX16" s="261"/>
      <c r="KY16" s="261"/>
      <c r="KZ16" s="261"/>
      <c r="LA16" s="261"/>
      <c r="LB16" s="261"/>
      <c r="LC16" s="261"/>
      <c r="LD16" s="261"/>
      <c r="LE16" s="261"/>
      <c r="LF16" s="261"/>
      <c r="LG16" s="261"/>
      <c r="LH16" s="261"/>
      <c r="LI16" s="261"/>
      <c r="LJ16" s="261"/>
      <c r="LK16" s="261"/>
      <c r="LL16" s="261"/>
      <c r="LM16" s="261"/>
      <c r="LN16" s="261"/>
      <c r="LO16" s="261"/>
      <c r="LP16" s="261"/>
      <c r="LQ16" s="261"/>
      <c r="LR16" s="261"/>
      <c r="LS16" s="261"/>
      <c r="LT16" s="261"/>
      <c r="LU16" s="261"/>
      <c r="LV16" s="261"/>
      <c r="LW16" s="261"/>
      <c r="LX16" s="261"/>
      <c r="LY16" s="261"/>
      <c r="LZ16" s="261"/>
      <c r="MA16" s="261"/>
      <c r="MB16" s="261"/>
      <c r="MC16" s="261"/>
      <c r="MD16" s="261"/>
      <c r="ME16" s="261"/>
      <c r="MF16" s="261"/>
      <c r="MG16" s="261"/>
      <c r="MH16" s="261"/>
      <c r="MI16" s="261"/>
      <c r="MJ16" s="261"/>
      <c r="MK16" s="261"/>
      <c r="ML16" s="261"/>
      <c r="MM16" s="261"/>
      <c r="MN16" s="261"/>
      <c r="MO16" s="261"/>
      <c r="MP16" s="261"/>
      <c r="MQ16" s="261"/>
      <c r="MR16" s="261"/>
      <c r="MS16" s="261"/>
      <c r="MT16" s="261"/>
      <c r="MU16" s="261"/>
      <c r="MV16" s="261"/>
      <c r="MW16" s="261"/>
      <c r="MX16" s="261"/>
      <c r="MY16" s="261"/>
      <c r="MZ16" s="261"/>
      <c r="NA16" s="261"/>
      <c r="NB16" s="261"/>
      <c r="NC16" s="261"/>
      <c r="ND16" s="261"/>
      <c r="NE16" s="261"/>
      <c r="NF16" s="261"/>
      <c r="NG16" s="261"/>
      <c r="NH16" s="261"/>
      <c r="NI16" s="261"/>
      <c r="NJ16" s="261"/>
      <c r="NK16" s="261"/>
      <c r="NL16" s="261"/>
      <c r="NM16" s="261"/>
      <c r="NN16" s="261"/>
      <c r="NO16" s="261"/>
      <c r="NP16" s="261"/>
      <c r="NQ16" s="261"/>
      <c r="NR16" s="261"/>
      <c r="NS16" s="261"/>
      <c r="NT16" s="261"/>
      <c r="NU16" s="261"/>
      <c r="NV16" s="261"/>
      <c r="NW16" s="261"/>
      <c r="NX16" s="261"/>
      <c r="NY16" s="261"/>
      <c r="NZ16" s="261"/>
      <c r="OA16" s="261"/>
      <c r="OB16" s="261"/>
      <c r="OC16" s="261"/>
      <c r="OD16" s="261"/>
      <c r="OE16" s="261"/>
      <c r="OF16" s="261"/>
      <c r="OG16" s="261"/>
      <c r="OH16" s="261"/>
      <c r="OI16" s="261"/>
      <c r="OJ16" s="261"/>
      <c r="OK16" s="261"/>
      <c r="OL16" s="261"/>
      <c r="OM16" s="261"/>
      <c r="ON16" s="261"/>
      <c r="OO16" s="261"/>
      <c r="OP16" s="261"/>
      <c r="OQ16" s="261"/>
      <c r="OR16" s="261"/>
      <c r="OS16" s="261"/>
      <c r="OT16" s="261"/>
      <c r="OU16" s="261"/>
      <c r="OV16" s="261"/>
      <c r="OW16" s="261"/>
      <c r="OX16" s="261"/>
      <c r="OY16" s="261"/>
      <c r="OZ16" s="261"/>
      <c r="PA16" s="261"/>
      <c r="PB16" s="261"/>
      <c r="PC16" s="261"/>
      <c r="PD16" s="261"/>
      <c r="PE16" s="261"/>
      <c r="PF16" s="261"/>
      <c r="PG16" s="261"/>
      <c r="PH16" s="261"/>
      <c r="PI16" s="261"/>
      <c r="PJ16" s="261"/>
      <c r="PK16" s="261"/>
      <c r="PL16" s="261"/>
      <c r="PM16" s="261"/>
      <c r="PN16" s="261"/>
      <c r="PO16" s="261"/>
      <c r="PP16" s="261"/>
      <c r="PQ16" s="261"/>
      <c r="PR16" s="261"/>
      <c r="PS16" s="261"/>
      <c r="PT16" s="261"/>
      <c r="PU16" s="261"/>
      <c r="PV16" s="261"/>
      <c r="PW16" s="261"/>
      <c r="PX16" s="261"/>
      <c r="PY16" s="261"/>
      <c r="PZ16" s="261"/>
      <c r="QA16" s="261"/>
      <c r="QB16" s="261"/>
      <c r="QC16" s="261"/>
      <c r="QD16" s="261"/>
      <c r="QE16" s="261"/>
      <c r="QF16" s="261"/>
      <c r="QG16" s="261"/>
      <c r="QH16" s="261"/>
      <c r="QI16" s="261"/>
      <c r="QJ16" s="261"/>
      <c r="QK16" s="261"/>
      <c r="QL16" s="261"/>
      <c r="QM16" s="261"/>
      <c r="QN16" s="261"/>
      <c r="QO16" s="261"/>
      <c r="QP16" s="261"/>
      <c r="QQ16" s="261"/>
      <c r="QR16" s="261"/>
      <c r="QS16" s="261"/>
      <c r="QT16" s="261"/>
      <c r="QU16" s="261"/>
      <c r="QV16" s="261"/>
      <c r="QW16" s="261"/>
      <c r="QX16" s="261"/>
      <c r="QY16" s="261"/>
      <c r="QZ16" s="261"/>
      <c r="RA16" s="261"/>
      <c r="RB16" s="261"/>
      <c r="RC16" s="261"/>
      <c r="RD16" s="261"/>
      <c r="RE16" s="261"/>
      <c r="RF16" s="261"/>
      <c r="RG16" s="261"/>
      <c r="RH16" s="261"/>
      <c r="RI16" s="261"/>
      <c r="RJ16" s="261"/>
      <c r="RK16" s="261"/>
      <c r="RL16" s="261"/>
      <c r="RM16" s="261"/>
      <c r="RN16" s="261"/>
      <c r="RO16" s="261"/>
      <c r="RP16" s="261"/>
      <c r="RQ16" s="261"/>
      <c r="RR16" s="261"/>
      <c r="RS16" s="261"/>
      <c r="RT16" s="261"/>
      <c r="RU16" s="261"/>
      <c r="RV16" s="261"/>
      <c r="RW16" s="261"/>
      <c r="RX16" s="261"/>
      <c r="RY16" s="261"/>
      <c r="RZ16" s="261"/>
      <c r="SA16" s="261"/>
      <c r="SB16" s="261"/>
      <c r="SC16" s="261"/>
      <c r="SD16" s="261"/>
      <c r="SE16" s="261"/>
      <c r="SF16" s="261"/>
      <c r="SG16" s="261"/>
      <c r="SH16" s="261"/>
      <c r="SI16" s="261"/>
      <c r="SJ16" s="261"/>
      <c r="SK16" s="261"/>
      <c r="SL16" s="261"/>
      <c r="SM16" s="261"/>
      <c r="SN16" s="261"/>
      <c r="SO16" s="261"/>
      <c r="SP16" s="261"/>
      <c r="SQ16" s="261"/>
      <c r="SR16" s="261"/>
      <c r="SS16" s="261"/>
      <c r="ST16" s="261"/>
      <c r="SU16" s="261"/>
      <c r="SV16" s="261"/>
      <c r="SW16" s="261"/>
      <c r="SX16" s="261"/>
      <c r="SY16" s="261"/>
      <c r="SZ16" s="261"/>
      <c r="TA16" s="261"/>
      <c r="TB16" s="261"/>
      <c r="TC16" s="261"/>
      <c r="TD16" s="261"/>
      <c r="TE16" s="261"/>
      <c r="TF16" s="261"/>
      <c r="TG16" s="261"/>
      <c r="TH16" s="261"/>
      <c r="TI16" s="261"/>
      <c r="TJ16" s="261"/>
      <c r="TK16" s="261"/>
      <c r="TL16" s="261"/>
      <c r="TM16" s="261"/>
      <c r="TN16" s="261"/>
      <c r="TO16" s="261"/>
      <c r="TP16" s="261"/>
      <c r="TQ16" s="261"/>
      <c r="TR16" s="261"/>
      <c r="TS16" s="261"/>
      <c r="TT16" s="261"/>
      <c r="TU16" s="261"/>
      <c r="TV16" s="261"/>
      <c r="TW16" s="261"/>
      <c r="TX16" s="261"/>
      <c r="TY16" s="261"/>
      <c r="TZ16" s="261"/>
      <c r="UA16" s="261"/>
      <c r="UB16" s="261"/>
      <c r="UC16" s="261"/>
      <c r="UD16" s="261"/>
      <c r="UE16" s="261"/>
      <c r="UF16" s="261"/>
      <c r="UG16" s="261"/>
      <c r="UH16" s="261"/>
      <c r="UI16" s="261"/>
      <c r="UJ16" s="261"/>
      <c r="UK16" s="261"/>
      <c r="UL16" s="261"/>
      <c r="UM16" s="261"/>
      <c r="UN16" s="261"/>
      <c r="UO16" s="261"/>
      <c r="UP16" s="261"/>
      <c r="UQ16" s="261"/>
      <c r="UR16" s="261"/>
      <c r="US16" s="261"/>
      <c r="UT16" s="261"/>
      <c r="UU16" s="261"/>
      <c r="UV16" s="261"/>
      <c r="UW16" s="261"/>
      <c r="UX16" s="261"/>
      <c r="UY16" s="261"/>
      <c r="UZ16" s="261"/>
      <c r="VA16" s="261"/>
      <c r="VB16" s="261"/>
      <c r="VC16" s="261"/>
      <c r="VD16" s="261"/>
      <c r="VE16" s="261"/>
      <c r="VF16" s="261"/>
      <c r="VG16" s="261"/>
      <c r="VH16" s="261"/>
      <c r="VI16" s="261"/>
      <c r="VJ16" s="261"/>
      <c r="VK16" s="261"/>
      <c r="VL16" s="261"/>
      <c r="VM16" s="261"/>
      <c r="VN16" s="261"/>
      <c r="VO16" s="261"/>
      <c r="VP16" s="261"/>
      <c r="VQ16" s="261"/>
      <c r="VR16" s="261"/>
      <c r="VS16" s="261"/>
      <c r="VT16" s="261"/>
      <c r="VU16" s="261"/>
      <c r="VV16" s="261"/>
      <c r="VW16" s="261"/>
      <c r="VX16" s="261"/>
      <c r="VY16" s="261"/>
      <c r="VZ16" s="261"/>
      <c r="WA16" s="261"/>
      <c r="WB16" s="261"/>
      <c r="WC16" s="261"/>
      <c r="WD16" s="261"/>
      <c r="WE16" s="261"/>
      <c r="WF16" s="261"/>
      <c r="WG16" s="261"/>
      <c r="WH16" s="261"/>
      <c r="WI16" s="261"/>
      <c r="WJ16" s="261"/>
      <c r="WK16" s="261"/>
      <c r="WL16" s="261"/>
      <c r="WM16" s="261"/>
      <c r="WN16" s="261"/>
      <c r="WO16" s="261"/>
      <c r="WP16" s="261"/>
      <c r="WQ16" s="261"/>
      <c r="WR16" s="261"/>
      <c r="WS16" s="261"/>
      <c r="WT16" s="261"/>
      <c r="WU16" s="261"/>
      <c r="WV16" s="261"/>
      <c r="WW16" s="261"/>
      <c r="WX16" s="261"/>
      <c r="WY16" s="261"/>
      <c r="WZ16" s="261"/>
      <c r="XA16" s="261"/>
      <c r="XB16" s="261"/>
      <c r="XC16" s="261"/>
      <c r="XD16" s="261"/>
      <c r="XE16" s="261"/>
      <c r="XF16" s="261"/>
      <c r="XG16" s="261"/>
      <c r="XH16" s="261"/>
      <c r="XI16" s="261"/>
      <c r="XJ16" s="261"/>
      <c r="XK16" s="261"/>
      <c r="XL16" s="261"/>
      <c r="XM16" s="261"/>
      <c r="XN16" s="261"/>
      <c r="XO16" s="261"/>
      <c r="XP16" s="261"/>
      <c r="XQ16" s="261"/>
      <c r="XR16" s="261"/>
      <c r="XS16" s="261"/>
      <c r="XT16" s="261"/>
      <c r="XU16" s="261"/>
      <c r="XV16" s="261"/>
      <c r="XW16" s="261"/>
      <c r="XX16" s="261"/>
      <c r="XY16" s="261"/>
      <c r="XZ16" s="261"/>
      <c r="YA16" s="261"/>
      <c r="YB16" s="261"/>
      <c r="YC16" s="261"/>
      <c r="YD16" s="261"/>
      <c r="YE16" s="261"/>
      <c r="YF16" s="261"/>
      <c r="YG16" s="261"/>
      <c r="YH16" s="261"/>
      <c r="YI16" s="261"/>
      <c r="YJ16" s="261"/>
      <c r="YK16" s="261"/>
      <c r="YL16" s="261"/>
      <c r="YM16" s="261"/>
      <c r="YN16" s="261"/>
      <c r="YO16" s="261"/>
      <c r="YP16" s="261"/>
      <c r="YQ16" s="261"/>
      <c r="YR16" s="261"/>
      <c r="YS16" s="261"/>
      <c r="YT16" s="261"/>
      <c r="YU16" s="261"/>
      <c r="YV16" s="261"/>
      <c r="YW16" s="261"/>
      <c r="YX16" s="261"/>
      <c r="YY16" s="261"/>
      <c r="YZ16" s="261"/>
      <c r="ZA16" s="261"/>
      <c r="ZB16" s="261"/>
      <c r="ZC16" s="261"/>
      <c r="ZD16" s="261"/>
      <c r="ZE16" s="261"/>
    </row>
    <row r="17" spans="21:681"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L17" s="95"/>
      <c r="AM17" s="95"/>
      <c r="AN17" s="164"/>
      <c r="AO17" s="95"/>
      <c r="AP17" s="95"/>
      <c r="AQ17" s="95"/>
      <c r="AS17" s="95"/>
      <c r="AT17" s="95"/>
      <c r="AU17" s="95"/>
      <c r="AV17" s="95"/>
      <c r="AW17" s="95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  <c r="DX17" s="261"/>
      <c r="DY17" s="261"/>
      <c r="DZ17" s="261"/>
      <c r="EA17" s="261"/>
      <c r="EB17" s="261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61"/>
      <c r="ES17" s="261"/>
      <c r="ET17" s="261"/>
      <c r="EU17" s="261"/>
      <c r="EV17" s="261"/>
      <c r="EW17" s="261"/>
      <c r="EX17" s="261"/>
      <c r="EY17" s="261"/>
      <c r="EZ17" s="261"/>
      <c r="FA17" s="261"/>
      <c r="FB17" s="261"/>
      <c r="FC17" s="261"/>
      <c r="FD17" s="261"/>
      <c r="FE17" s="261"/>
      <c r="FF17" s="261"/>
      <c r="FG17" s="261"/>
      <c r="FH17" s="261"/>
      <c r="FI17" s="261"/>
      <c r="FJ17" s="261"/>
      <c r="FK17" s="261"/>
      <c r="FL17" s="261"/>
      <c r="FM17" s="261"/>
      <c r="FN17" s="261"/>
      <c r="FO17" s="261"/>
      <c r="FP17" s="261"/>
      <c r="FQ17" s="261"/>
      <c r="FR17" s="261"/>
      <c r="FS17" s="261"/>
      <c r="FT17" s="261"/>
      <c r="FU17" s="261"/>
      <c r="FV17" s="261"/>
      <c r="FW17" s="261"/>
      <c r="FX17" s="261"/>
      <c r="FY17" s="261"/>
      <c r="FZ17" s="261"/>
      <c r="GA17" s="261"/>
      <c r="GB17" s="261"/>
      <c r="GC17" s="261"/>
      <c r="GD17" s="261"/>
      <c r="GE17" s="261"/>
      <c r="GF17" s="261"/>
      <c r="GG17" s="261"/>
      <c r="GH17" s="261"/>
      <c r="GI17" s="261"/>
      <c r="GJ17" s="261"/>
      <c r="GK17" s="261"/>
      <c r="GL17" s="261"/>
      <c r="GM17" s="261"/>
      <c r="GN17" s="261"/>
      <c r="GO17" s="261"/>
      <c r="GP17" s="261"/>
      <c r="GQ17" s="261"/>
      <c r="GR17" s="261"/>
      <c r="GS17" s="261"/>
      <c r="GT17" s="261"/>
      <c r="GU17" s="261"/>
      <c r="GV17" s="261"/>
      <c r="GW17" s="261"/>
      <c r="GX17" s="261"/>
      <c r="GY17" s="261"/>
      <c r="GZ17" s="261"/>
      <c r="HA17" s="261"/>
      <c r="HB17" s="261"/>
      <c r="HC17" s="261"/>
      <c r="HD17" s="261"/>
      <c r="HE17" s="261"/>
      <c r="HF17" s="261"/>
      <c r="HG17" s="261"/>
      <c r="HH17" s="261"/>
      <c r="HI17" s="261"/>
      <c r="HJ17" s="261"/>
      <c r="HK17" s="261"/>
      <c r="HL17" s="261"/>
      <c r="HM17" s="261"/>
      <c r="HN17" s="261"/>
      <c r="HO17" s="261"/>
      <c r="HP17" s="261"/>
      <c r="HQ17" s="261"/>
      <c r="HR17" s="261"/>
      <c r="HS17" s="261"/>
      <c r="HT17" s="261"/>
      <c r="HU17" s="261"/>
      <c r="HV17" s="261"/>
      <c r="HW17" s="261"/>
      <c r="HX17" s="261"/>
      <c r="HY17" s="261"/>
      <c r="HZ17" s="261"/>
      <c r="IA17" s="261"/>
      <c r="IB17" s="261"/>
      <c r="IC17" s="261"/>
      <c r="ID17" s="261"/>
      <c r="IE17" s="261"/>
      <c r="IF17" s="261"/>
      <c r="IG17" s="261"/>
      <c r="IH17" s="261"/>
      <c r="II17" s="261"/>
      <c r="IJ17" s="261"/>
      <c r="IK17" s="261"/>
      <c r="IL17" s="261"/>
      <c r="IM17" s="261"/>
      <c r="IN17" s="261"/>
      <c r="IO17" s="261"/>
      <c r="IP17" s="261"/>
      <c r="IQ17" s="261"/>
      <c r="IR17" s="261"/>
      <c r="IS17" s="261"/>
      <c r="IT17" s="261"/>
      <c r="IU17" s="261"/>
      <c r="IV17" s="261"/>
      <c r="IW17" s="261"/>
      <c r="IX17" s="261"/>
      <c r="IY17" s="261"/>
      <c r="IZ17" s="261"/>
      <c r="JA17" s="261"/>
      <c r="JB17" s="261"/>
      <c r="JC17" s="261"/>
      <c r="JD17" s="261"/>
      <c r="JE17" s="261"/>
      <c r="JF17" s="261"/>
      <c r="JG17" s="261"/>
      <c r="JH17" s="261"/>
      <c r="JI17" s="261"/>
      <c r="JJ17" s="261"/>
      <c r="JK17" s="261"/>
      <c r="JL17" s="261"/>
      <c r="JM17" s="261"/>
      <c r="JN17" s="261"/>
      <c r="JO17" s="261"/>
      <c r="JP17" s="261"/>
      <c r="JQ17" s="261"/>
      <c r="JR17" s="261"/>
      <c r="JS17" s="261"/>
      <c r="JT17" s="261"/>
      <c r="JU17" s="261"/>
      <c r="JV17" s="261"/>
      <c r="JW17" s="261"/>
      <c r="JX17" s="261"/>
      <c r="JY17" s="261"/>
      <c r="JZ17" s="261"/>
      <c r="KA17" s="261"/>
      <c r="KB17" s="261"/>
      <c r="KC17" s="261"/>
      <c r="KD17" s="261"/>
      <c r="KE17" s="261"/>
      <c r="KF17" s="261"/>
      <c r="KG17" s="261"/>
      <c r="KH17" s="261"/>
      <c r="KI17" s="261"/>
      <c r="KJ17" s="261"/>
      <c r="KK17" s="261"/>
      <c r="KL17" s="261"/>
      <c r="KM17" s="261"/>
      <c r="KN17" s="261"/>
      <c r="KO17" s="261"/>
      <c r="KP17" s="261"/>
      <c r="KQ17" s="261"/>
      <c r="KR17" s="261"/>
      <c r="KS17" s="261"/>
      <c r="KT17" s="261"/>
      <c r="KU17" s="261"/>
      <c r="KV17" s="261"/>
      <c r="KW17" s="261"/>
      <c r="KX17" s="261"/>
      <c r="KY17" s="261"/>
      <c r="KZ17" s="261"/>
      <c r="LA17" s="261"/>
      <c r="LB17" s="261"/>
      <c r="LC17" s="261"/>
      <c r="LD17" s="261"/>
      <c r="LE17" s="261"/>
      <c r="LF17" s="261"/>
      <c r="LG17" s="261"/>
      <c r="LH17" s="261"/>
      <c r="LI17" s="261"/>
      <c r="LJ17" s="261"/>
      <c r="LK17" s="261"/>
      <c r="LL17" s="261"/>
      <c r="LM17" s="261"/>
      <c r="LN17" s="261"/>
      <c r="LO17" s="261"/>
      <c r="LP17" s="261"/>
      <c r="LQ17" s="261"/>
      <c r="LR17" s="261"/>
      <c r="LS17" s="261"/>
      <c r="LT17" s="261"/>
      <c r="LU17" s="261"/>
      <c r="LV17" s="261"/>
      <c r="LW17" s="261"/>
      <c r="LX17" s="261"/>
      <c r="LY17" s="261"/>
      <c r="LZ17" s="261"/>
      <c r="MA17" s="261"/>
      <c r="MB17" s="261"/>
      <c r="MC17" s="261"/>
      <c r="MD17" s="261"/>
      <c r="ME17" s="261"/>
      <c r="MF17" s="261"/>
      <c r="MG17" s="261"/>
      <c r="MH17" s="261"/>
      <c r="MI17" s="261"/>
      <c r="MJ17" s="261"/>
      <c r="MK17" s="261"/>
      <c r="ML17" s="261"/>
      <c r="MM17" s="261"/>
      <c r="MN17" s="261"/>
      <c r="MO17" s="261"/>
      <c r="MP17" s="261"/>
      <c r="MQ17" s="261"/>
      <c r="MR17" s="261"/>
      <c r="MS17" s="261"/>
      <c r="MT17" s="261"/>
      <c r="MU17" s="261"/>
      <c r="MV17" s="261"/>
      <c r="MW17" s="261"/>
      <c r="MX17" s="261"/>
      <c r="MY17" s="261"/>
      <c r="MZ17" s="261"/>
      <c r="NA17" s="261"/>
      <c r="NB17" s="261"/>
      <c r="NC17" s="261"/>
      <c r="ND17" s="261"/>
      <c r="NE17" s="261"/>
      <c r="NF17" s="261"/>
      <c r="NG17" s="261"/>
      <c r="NH17" s="261"/>
      <c r="NI17" s="261"/>
      <c r="NJ17" s="261"/>
      <c r="NK17" s="261"/>
      <c r="NL17" s="261"/>
      <c r="NM17" s="261"/>
      <c r="NN17" s="261"/>
      <c r="NO17" s="261"/>
      <c r="NP17" s="261"/>
      <c r="NQ17" s="261"/>
      <c r="NR17" s="261"/>
      <c r="NS17" s="261"/>
      <c r="NT17" s="261"/>
      <c r="NU17" s="261"/>
      <c r="NV17" s="261"/>
      <c r="NW17" s="261"/>
      <c r="NX17" s="261"/>
      <c r="NY17" s="261"/>
      <c r="NZ17" s="261"/>
      <c r="OA17" s="261"/>
      <c r="OB17" s="261"/>
      <c r="OC17" s="261"/>
      <c r="OD17" s="261"/>
      <c r="OE17" s="261"/>
      <c r="OF17" s="261"/>
      <c r="OG17" s="261"/>
      <c r="OH17" s="261"/>
      <c r="OI17" s="261"/>
      <c r="OJ17" s="261"/>
      <c r="OK17" s="261"/>
      <c r="OL17" s="261"/>
      <c r="OM17" s="261"/>
      <c r="ON17" s="261"/>
      <c r="OO17" s="261"/>
      <c r="OP17" s="261"/>
      <c r="OQ17" s="261"/>
      <c r="OR17" s="261"/>
      <c r="OS17" s="261"/>
      <c r="OT17" s="261"/>
      <c r="OU17" s="261"/>
      <c r="OV17" s="261"/>
      <c r="OW17" s="261"/>
      <c r="OX17" s="261"/>
      <c r="OY17" s="261"/>
      <c r="OZ17" s="261"/>
      <c r="PA17" s="261"/>
      <c r="PB17" s="261"/>
      <c r="PC17" s="261"/>
      <c r="PD17" s="261"/>
      <c r="PE17" s="261"/>
      <c r="PF17" s="261"/>
      <c r="PG17" s="261"/>
      <c r="PH17" s="261"/>
      <c r="PI17" s="261"/>
      <c r="PJ17" s="261"/>
      <c r="PK17" s="261"/>
      <c r="PL17" s="261"/>
      <c r="PM17" s="261"/>
      <c r="PN17" s="261"/>
      <c r="PO17" s="261"/>
      <c r="PP17" s="261"/>
      <c r="PQ17" s="261"/>
      <c r="PR17" s="261"/>
      <c r="PS17" s="261"/>
      <c r="PT17" s="261"/>
      <c r="PU17" s="261"/>
      <c r="PV17" s="261"/>
      <c r="PW17" s="261"/>
      <c r="PX17" s="261"/>
      <c r="PY17" s="261"/>
      <c r="PZ17" s="261"/>
      <c r="QA17" s="261"/>
      <c r="QB17" s="261"/>
      <c r="QC17" s="261"/>
      <c r="QD17" s="261"/>
      <c r="QE17" s="261"/>
      <c r="QF17" s="261"/>
      <c r="QG17" s="261"/>
      <c r="QH17" s="261"/>
      <c r="QI17" s="261"/>
      <c r="QJ17" s="261"/>
      <c r="QK17" s="261"/>
      <c r="QL17" s="261"/>
      <c r="QM17" s="261"/>
      <c r="QN17" s="261"/>
      <c r="QO17" s="261"/>
      <c r="QP17" s="261"/>
      <c r="QQ17" s="261"/>
      <c r="QR17" s="261"/>
      <c r="QS17" s="261"/>
      <c r="QT17" s="261"/>
      <c r="QU17" s="261"/>
      <c r="QV17" s="261"/>
      <c r="QW17" s="261"/>
      <c r="QX17" s="261"/>
      <c r="QY17" s="261"/>
      <c r="QZ17" s="261"/>
      <c r="RA17" s="261"/>
      <c r="RB17" s="261"/>
      <c r="RC17" s="261"/>
      <c r="RD17" s="261"/>
      <c r="RE17" s="261"/>
      <c r="RF17" s="261"/>
      <c r="RG17" s="261"/>
      <c r="RH17" s="261"/>
      <c r="RI17" s="261"/>
      <c r="RJ17" s="261"/>
      <c r="RK17" s="261"/>
      <c r="RL17" s="261"/>
      <c r="RM17" s="261"/>
      <c r="RN17" s="261"/>
      <c r="RO17" s="261"/>
      <c r="RP17" s="261"/>
      <c r="RQ17" s="261"/>
      <c r="RR17" s="261"/>
      <c r="RS17" s="261"/>
      <c r="RT17" s="261"/>
      <c r="RU17" s="261"/>
      <c r="RV17" s="261"/>
      <c r="RW17" s="261"/>
      <c r="RX17" s="261"/>
      <c r="RY17" s="261"/>
      <c r="RZ17" s="261"/>
      <c r="SA17" s="261"/>
      <c r="SB17" s="261"/>
      <c r="SC17" s="261"/>
      <c r="SD17" s="261"/>
      <c r="SE17" s="261"/>
      <c r="SF17" s="261"/>
      <c r="SG17" s="261"/>
      <c r="SH17" s="261"/>
      <c r="SI17" s="261"/>
      <c r="SJ17" s="261"/>
      <c r="SK17" s="261"/>
      <c r="SL17" s="261"/>
      <c r="SM17" s="261"/>
      <c r="SN17" s="261"/>
      <c r="SO17" s="261"/>
      <c r="SP17" s="261"/>
      <c r="SQ17" s="261"/>
      <c r="SR17" s="261"/>
      <c r="SS17" s="261"/>
      <c r="ST17" s="261"/>
      <c r="SU17" s="261"/>
      <c r="SV17" s="261"/>
      <c r="SW17" s="261"/>
      <c r="SX17" s="261"/>
      <c r="SY17" s="261"/>
      <c r="SZ17" s="261"/>
      <c r="TA17" s="261"/>
      <c r="TB17" s="261"/>
      <c r="TC17" s="261"/>
      <c r="TD17" s="261"/>
      <c r="TE17" s="261"/>
      <c r="TF17" s="261"/>
      <c r="TG17" s="261"/>
      <c r="TH17" s="261"/>
      <c r="TI17" s="261"/>
      <c r="TJ17" s="261"/>
      <c r="TK17" s="261"/>
      <c r="TL17" s="261"/>
      <c r="TM17" s="261"/>
      <c r="TN17" s="261"/>
      <c r="TO17" s="261"/>
      <c r="TP17" s="261"/>
      <c r="TQ17" s="261"/>
      <c r="TR17" s="261"/>
      <c r="TS17" s="261"/>
      <c r="TT17" s="261"/>
      <c r="TU17" s="261"/>
      <c r="TV17" s="261"/>
      <c r="TW17" s="261"/>
      <c r="TX17" s="261"/>
      <c r="TY17" s="261"/>
      <c r="TZ17" s="261"/>
      <c r="UA17" s="261"/>
      <c r="UB17" s="261"/>
      <c r="UC17" s="261"/>
      <c r="UD17" s="261"/>
      <c r="UE17" s="261"/>
      <c r="UF17" s="261"/>
      <c r="UG17" s="261"/>
      <c r="UH17" s="261"/>
      <c r="UI17" s="261"/>
      <c r="UJ17" s="261"/>
      <c r="UK17" s="261"/>
      <c r="UL17" s="261"/>
      <c r="UM17" s="261"/>
      <c r="UN17" s="261"/>
      <c r="UO17" s="261"/>
      <c r="UP17" s="261"/>
      <c r="UQ17" s="261"/>
      <c r="UR17" s="261"/>
      <c r="US17" s="261"/>
      <c r="UT17" s="261"/>
      <c r="UU17" s="261"/>
      <c r="UV17" s="261"/>
      <c r="UW17" s="261"/>
      <c r="UX17" s="261"/>
      <c r="UY17" s="261"/>
      <c r="UZ17" s="261"/>
      <c r="VA17" s="261"/>
      <c r="VB17" s="261"/>
      <c r="VC17" s="261"/>
      <c r="VD17" s="261"/>
      <c r="VE17" s="261"/>
      <c r="VF17" s="261"/>
      <c r="VG17" s="261"/>
      <c r="VH17" s="261"/>
      <c r="VI17" s="261"/>
      <c r="VJ17" s="261"/>
      <c r="VK17" s="261"/>
      <c r="VL17" s="261"/>
      <c r="VM17" s="261"/>
      <c r="VN17" s="261"/>
      <c r="VO17" s="261"/>
      <c r="VP17" s="261"/>
      <c r="VQ17" s="261"/>
      <c r="VR17" s="261"/>
      <c r="VS17" s="261"/>
      <c r="VT17" s="261"/>
      <c r="VU17" s="261"/>
      <c r="VV17" s="261"/>
      <c r="VW17" s="261"/>
      <c r="VX17" s="261"/>
      <c r="VY17" s="261"/>
      <c r="VZ17" s="261"/>
      <c r="WA17" s="261"/>
      <c r="WB17" s="261"/>
      <c r="WC17" s="261"/>
      <c r="WD17" s="261"/>
      <c r="WE17" s="261"/>
      <c r="WF17" s="261"/>
      <c r="WG17" s="261"/>
      <c r="WH17" s="261"/>
      <c r="WI17" s="261"/>
      <c r="WJ17" s="261"/>
      <c r="WK17" s="261"/>
      <c r="WL17" s="261"/>
      <c r="WM17" s="261"/>
      <c r="WN17" s="261"/>
      <c r="WO17" s="261"/>
      <c r="WP17" s="261"/>
      <c r="WQ17" s="261"/>
      <c r="WR17" s="261"/>
      <c r="WS17" s="261"/>
      <c r="WT17" s="261"/>
      <c r="WU17" s="261"/>
      <c r="WV17" s="261"/>
      <c r="WW17" s="261"/>
      <c r="WX17" s="261"/>
      <c r="WY17" s="261"/>
      <c r="WZ17" s="261"/>
      <c r="XA17" s="261"/>
      <c r="XB17" s="261"/>
      <c r="XC17" s="261"/>
      <c r="XD17" s="261"/>
      <c r="XE17" s="261"/>
      <c r="XF17" s="261"/>
      <c r="XG17" s="261"/>
      <c r="XH17" s="261"/>
      <c r="XI17" s="261"/>
      <c r="XJ17" s="261"/>
      <c r="XK17" s="261"/>
      <c r="XL17" s="261"/>
      <c r="XM17" s="261"/>
      <c r="XN17" s="261"/>
      <c r="XO17" s="261"/>
      <c r="XP17" s="261"/>
      <c r="XQ17" s="261"/>
      <c r="XR17" s="261"/>
      <c r="XS17" s="261"/>
      <c r="XT17" s="261"/>
      <c r="XU17" s="261"/>
      <c r="XV17" s="261"/>
      <c r="XW17" s="261"/>
      <c r="XX17" s="261"/>
      <c r="XY17" s="261"/>
      <c r="XZ17" s="261"/>
      <c r="YA17" s="261"/>
      <c r="YB17" s="261"/>
      <c r="YC17" s="261"/>
      <c r="YD17" s="261"/>
      <c r="YE17" s="261"/>
      <c r="YF17" s="261"/>
      <c r="YG17" s="261"/>
      <c r="YH17" s="261"/>
      <c r="YI17" s="261"/>
      <c r="YJ17" s="261"/>
      <c r="YK17" s="261"/>
      <c r="YL17" s="261"/>
      <c r="YM17" s="261"/>
      <c r="YN17" s="261"/>
      <c r="YO17" s="261"/>
      <c r="YP17" s="261"/>
      <c r="YQ17" s="261"/>
      <c r="YR17" s="261"/>
      <c r="YS17" s="261"/>
      <c r="YT17" s="261"/>
      <c r="YU17" s="261"/>
      <c r="YV17" s="261"/>
      <c r="YW17" s="261"/>
      <c r="YX17" s="261"/>
      <c r="YY17" s="261"/>
      <c r="YZ17" s="261"/>
      <c r="ZA17" s="261"/>
      <c r="ZB17" s="261"/>
      <c r="ZC17" s="261"/>
      <c r="ZD17" s="261"/>
      <c r="ZE17" s="261"/>
    </row>
    <row r="18" spans="21:681"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L18" s="95"/>
      <c r="AM18" s="95"/>
      <c r="AN18" s="95"/>
      <c r="AO18" s="95"/>
      <c r="AP18" s="95"/>
      <c r="AQ18" s="95"/>
      <c r="AS18" s="95"/>
      <c r="AT18" s="95"/>
      <c r="AU18" s="95"/>
      <c r="AV18" s="95"/>
      <c r="AW18" s="95"/>
      <c r="BM18" s="394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261"/>
      <c r="GP18" s="261"/>
      <c r="GQ18" s="261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261"/>
      <c r="IC18" s="261"/>
      <c r="ID18" s="261"/>
      <c r="IE18" s="261"/>
      <c r="IF18" s="261"/>
      <c r="IG18" s="261"/>
      <c r="IH18" s="261"/>
      <c r="II18" s="261"/>
      <c r="IJ18" s="261"/>
      <c r="IK18" s="261"/>
      <c r="IL18" s="261"/>
      <c r="IM18" s="261"/>
      <c r="IN18" s="261"/>
      <c r="IO18" s="261"/>
      <c r="IP18" s="261"/>
      <c r="IQ18" s="261"/>
      <c r="IR18" s="261"/>
      <c r="IS18" s="261"/>
      <c r="IT18" s="261"/>
      <c r="IU18" s="261"/>
      <c r="IV18" s="261"/>
      <c r="IW18" s="261"/>
      <c r="IX18" s="261"/>
      <c r="IY18" s="261"/>
      <c r="IZ18" s="261"/>
      <c r="JA18" s="261"/>
      <c r="JB18" s="261"/>
      <c r="JC18" s="261"/>
      <c r="JD18" s="261"/>
      <c r="JE18" s="261"/>
      <c r="JF18" s="261"/>
      <c r="JG18" s="261"/>
      <c r="JH18" s="261"/>
      <c r="JI18" s="261"/>
      <c r="JJ18" s="261"/>
      <c r="JK18" s="261"/>
      <c r="JL18" s="261"/>
      <c r="JM18" s="261"/>
      <c r="JN18" s="261"/>
      <c r="JO18" s="261"/>
      <c r="JP18" s="261"/>
      <c r="JQ18" s="261"/>
      <c r="JR18" s="261"/>
      <c r="JS18" s="261"/>
      <c r="JT18" s="261"/>
      <c r="JU18" s="261"/>
      <c r="JV18" s="261"/>
      <c r="JW18" s="261"/>
      <c r="JX18" s="261"/>
      <c r="JY18" s="261"/>
      <c r="JZ18" s="261"/>
      <c r="KA18" s="261"/>
      <c r="KB18" s="261"/>
      <c r="KC18" s="261"/>
      <c r="KD18" s="261"/>
      <c r="KE18" s="261"/>
      <c r="KF18" s="261"/>
      <c r="KG18" s="261"/>
      <c r="KH18" s="261"/>
      <c r="KI18" s="261"/>
      <c r="KJ18" s="261"/>
      <c r="KK18" s="261"/>
      <c r="KL18" s="261"/>
      <c r="KM18" s="261"/>
      <c r="KN18" s="261"/>
      <c r="KO18" s="261"/>
      <c r="KP18" s="261"/>
      <c r="KQ18" s="261"/>
      <c r="KR18" s="261"/>
      <c r="KS18" s="261"/>
      <c r="KT18" s="261"/>
      <c r="KU18" s="261"/>
      <c r="KV18" s="261"/>
      <c r="KW18" s="261"/>
      <c r="KX18" s="261"/>
      <c r="KY18" s="261"/>
      <c r="KZ18" s="261"/>
      <c r="LA18" s="261"/>
      <c r="LB18" s="261"/>
      <c r="LC18" s="261"/>
      <c r="LD18" s="261"/>
      <c r="LE18" s="261"/>
      <c r="LF18" s="261"/>
      <c r="LG18" s="261"/>
      <c r="LH18" s="261"/>
      <c r="LI18" s="261"/>
      <c r="LJ18" s="261"/>
      <c r="LK18" s="261"/>
      <c r="LL18" s="261"/>
      <c r="LM18" s="261"/>
      <c r="LN18" s="261"/>
      <c r="LO18" s="261"/>
      <c r="LP18" s="261"/>
      <c r="LQ18" s="261"/>
      <c r="LR18" s="261"/>
      <c r="LS18" s="261"/>
      <c r="LT18" s="261"/>
      <c r="LU18" s="261"/>
      <c r="LV18" s="261"/>
      <c r="LW18" s="261"/>
      <c r="LX18" s="261"/>
      <c r="LY18" s="261"/>
      <c r="LZ18" s="261"/>
      <c r="MA18" s="261"/>
      <c r="MB18" s="261"/>
      <c r="MC18" s="261"/>
      <c r="MD18" s="261"/>
      <c r="ME18" s="261"/>
      <c r="MF18" s="261"/>
      <c r="MG18" s="261"/>
      <c r="MH18" s="261"/>
      <c r="MI18" s="261"/>
      <c r="MJ18" s="261"/>
      <c r="MK18" s="261"/>
      <c r="ML18" s="261"/>
      <c r="MM18" s="261"/>
      <c r="MN18" s="261"/>
      <c r="MO18" s="261"/>
      <c r="MP18" s="261"/>
      <c r="MQ18" s="261"/>
      <c r="MR18" s="261"/>
      <c r="MS18" s="261"/>
      <c r="MT18" s="261"/>
      <c r="MU18" s="261"/>
      <c r="MV18" s="261"/>
      <c r="MW18" s="261"/>
      <c r="MX18" s="261"/>
      <c r="MY18" s="261"/>
      <c r="MZ18" s="261"/>
      <c r="NA18" s="261"/>
      <c r="NB18" s="261"/>
      <c r="NC18" s="261"/>
      <c r="ND18" s="261"/>
      <c r="NE18" s="261"/>
      <c r="NF18" s="261"/>
      <c r="NG18" s="261"/>
      <c r="NH18" s="261"/>
      <c r="NI18" s="261"/>
      <c r="NJ18" s="261"/>
      <c r="NK18" s="261"/>
      <c r="NL18" s="261"/>
      <c r="NM18" s="261"/>
      <c r="NN18" s="261"/>
      <c r="NO18" s="261"/>
      <c r="NP18" s="261"/>
      <c r="NQ18" s="261"/>
      <c r="NR18" s="261"/>
      <c r="NS18" s="261"/>
      <c r="NT18" s="261"/>
      <c r="NU18" s="261"/>
      <c r="NV18" s="261"/>
      <c r="NW18" s="261"/>
      <c r="NX18" s="261"/>
      <c r="NY18" s="261"/>
      <c r="NZ18" s="261"/>
      <c r="OA18" s="261"/>
      <c r="OB18" s="261"/>
      <c r="OC18" s="261"/>
      <c r="OD18" s="261"/>
      <c r="OE18" s="261"/>
      <c r="OF18" s="261"/>
      <c r="OG18" s="261"/>
      <c r="OH18" s="261"/>
      <c r="OI18" s="261"/>
      <c r="OJ18" s="261"/>
      <c r="OK18" s="261"/>
      <c r="OL18" s="261"/>
      <c r="OM18" s="261"/>
      <c r="ON18" s="261"/>
      <c r="OO18" s="261"/>
      <c r="OP18" s="261"/>
      <c r="OQ18" s="261"/>
      <c r="OR18" s="261"/>
      <c r="OS18" s="261"/>
      <c r="OT18" s="261"/>
      <c r="OU18" s="261"/>
      <c r="OV18" s="261"/>
      <c r="OW18" s="261"/>
      <c r="OX18" s="261"/>
      <c r="OY18" s="261"/>
      <c r="OZ18" s="261"/>
      <c r="PA18" s="261"/>
      <c r="PB18" s="261"/>
      <c r="PC18" s="261"/>
      <c r="PD18" s="261"/>
      <c r="PE18" s="261"/>
      <c r="PF18" s="261"/>
      <c r="PG18" s="261"/>
      <c r="PH18" s="261"/>
      <c r="PI18" s="261"/>
      <c r="PJ18" s="261"/>
      <c r="PK18" s="261"/>
      <c r="PL18" s="261"/>
      <c r="PM18" s="261"/>
      <c r="PN18" s="261"/>
      <c r="PO18" s="261"/>
      <c r="PP18" s="261"/>
      <c r="PQ18" s="261"/>
      <c r="PR18" s="261"/>
      <c r="PS18" s="261"/>
      <c r="PT18" s="261"/>
      <c r="PU18" s="261"/>
      <c r="PV18" s="261"/>
      <c r="PW18" s="261"/>
      <c r="PX18" s="261"/>
      <c r="PY18" s="261"/>
      <c r="PZ18" s="261"/>
      <c r="QA18" s="261"/>
      <c r="QB18" s="261"/>
      <c r="QC18" s="261"/>
      <c r="QD18" s="261"/>
      <c r="QE18" s="261"/>
      <c r="QF18" s="261"/>
      <c r="QG18" s="261"/>
      <c r="QH18" s="261"/>
      <c r="QI18" s="261"/>
      <c r="QJ18" s="261"/>
      <c r="QK18" s="261"/>
      <c r="QL18" s="261"/>
      <c r="QM18" s="261"/>
      <c r="QN18" s="261"/>
      <c r="QO18" s="261"/>
      <c r="QP18" s="261"/>
      <c r="QQ18" s="261"/>
      <c r="QR18" s="261"/>
      <c r="QS18" s="261"/>
      <c r="QT18" s="261"/>
      <c r="QU18" s="261"/>
      <c r="QV18" s="261"/>
      <c r="QW18" s="261"/>
      <c r="QX18" s="261"/>
      <c r="QY18" s="261"/>
      <c r="QZ18" s="261"/>
      <c r="RA18" s="261"/>
      <c r="RB18" s="261"/>
      <c r="RC18" s="261"/>
      <c r="RD18" s="261"/>
      <c r="RE18" s="261"/>
      <c r="RF18" s="261"/>
      <c r="RG18" s="261"/>
      <c r="RH18" s="261"/>
      <c r="RI18" s="261"/>
      <c r="RJ18" s="261"/>
      <c r="RK18" s="261"/>
      <c r="RL18" s="261"/>
      <c r="RM18" s="261"/>
      <c r="RN18" s="261"/>
      <c r="RO18" s="261"/>
      <c r="RP18" s="261"/>
      <c r="RQ18" s="261"/>
      <c r="RR18" s="261"/>
      <c r="RS18" s="261"/>
      <c r="RT18" s="261"/>
      <c r="RU18" s="261"/>
      <c r="RV18" s="261"/>
      <c r="RW18" s="261"/>
      <c r="RX18" s="261"/>
      <c r="RY18" s="261"/>
      <c r="RZ18" s="261"/>
      <c r="SA18" s="261"/>
      <c r="SB18" s="261"/>
      <c r="SC18" s="261"/>
      <c r="SD18" s="261"/>
      <c r="SE18" s="261"/>
      <c r="SF18" s="261"/>
      <c r="SG18" s="261"/>
      <c r="SH18" s="261"/>
      <c r="SI18" s="261"/>
      <c r="SJ18" s="261"/>
      <c r="SK18" s="261"/>
      <c r="SL18" s="261"/>
      <c r="SM18" s="261"/>
      <c r="SN18" s="261"/>
      <c r="SO18" s="261"/>
      <c r="SP18" s="261"/>
      <c r="SQ18" s="261"/>
      <c r="SR18" s="261"/>
      <c r="SS18" s="261"/>
      <c r="ST18" s="261"/>
      <c r="SU18" s="261"/>
      <c r="SV18" s="261"/>
      <c r="SW18" s="261"/>
      <c r="SX18" s="261"/>
      <c r="SY18" s="261"/>
      <c r="SZ18" s="261"/>
      <c r="TA18" s="261"/>
      <c r="TB18" s="261"/>
      <c r="TC18" s="261"/>
      <c r="TD18" s="261"/>
      <c r="TE18" s="261"/>
      <c r="TF18" s="261"/>
      <c r="TG18" s="261"/>
      <c r="TH18" s="261"/>
      <c r="TI18" s="261"/>
      <c r="TJ18" s="261"/>
      <c r="TK18" s="261"/>
      <c r="TL18" s="261"/>
      <c r="TM18" s="261"/>
      <c r="TN18" s="261"/>
      <c r="TO18" s="261"/>
      <c r="TP18" s="261"/>
      <c r="TQ18" s="261"/>
      <c r="TR18" s="261"/>
      <c r="TS18" s="261"/>
      <c r="TT18" s="261"/>
      <c r="TU18" s="261"/>
      <c r="TV18" s="261"/>
      <c r="TW18" s="261"/>
      <c r="TX18" s="261"/>
      <c r="TY18" s="261"/>
      <c r="TZ18" s="261"/>
      <c r="UA18" s="261"/>
      <c r="UB18" s="261"/>
      <c r="UC18" s="261"/>
      <c r="UD18" s="261"/>
      <c r="UE18" s="261"/>
      <c r="UF18" s="261"/>
      <c r="UG18" s="261"/>
      <c r="UH18" s="261"/>
      <c r="UI18" s="261"/>
      <c r="UJ18" s="261"/>
      <c r="UK18" s="261"/>
      <c r="UL18" s="261"/>
      <c r="UM18" s="261"/>
      <c r="UN18" s="261"/>
      <c r="UO18" s="261"/>
      <c r="UP18" s="261"/>
      <c r="UQ18" s="261"/>
      <c r="UR18" s="261"/>
      <c r="US18" s="261"/>
      <c r="UT18" s="261"/>
      <c r="UU18" s="261"/>
      <c r="UV18" s="261"/>
      <c r="UW18" s="261"/>
      <c r="UX18" s="261"/>
      <c r="UY18" s="261"/>
      <c r="UZ18" s="261"/>
      <c r="VA18" s="261"/>
      <c r="VB18" s="261"/>
      <c r="VC18" s="261"/>
      <c r="VD18" s="261"/>
      <c r="VE18" s="261"/>
      <c r="VF18" s="261"/>
      <c r="VG18" s="261"/>
      <c r="VH18" s="261"/>
      <c r="VI18" s="261"/>
      <c r="VJ18" s="261"/>
      <c r="VK18" s="261"/>
      <c r="VL18" s="261"/>
      <c r="VM18" s="261"/>
      <c r="VN18" s="261"/>
      <c r="VO18" s="261"/>
      <c r="VP18" s="261"/>
      <c r="VQ18" s="261"/>
      <c r="VR18" s="261"/>
      <c r="VS18" s="261"/>
      <c r="VT18" s="261"/>
      <c r="VU18" s="261"/>
      <c r="VV18" s="261"/>
      <c r="VW18" s="261"/>
      <c r="VX18" s="261"/>
      <c r="VY18" s="261"/>
      <c r="VZ18" s="261"/>
      <c r="WA18" s="261"/>
      <c r="WB18" s="261"/>
      <c r="WC18" s="261"/>
      <c r="WD18" s="261"/>
      <c r="WE18" s="261"/>
      <c r="WF18" s="261"/>
      <c r="WG18" s="261"/>
      <c r="WH18" s="261"/>
      <c r="WI18" s="261"/>
      <c r="WJ18" s="261"/>
      <c r="WK18" s="261"/>
      <c r="WL18" s="261"/>
      <c r="WM18" s="261"/>
      <c r="WN18" s="261"/>
      <c r="WO18" s="261"/>
      <c r="WP18" s="261"/>
      <c r="WQ18" s="261"/>
      <c r="WR18" s="261"/>
      <c r="WS18" s="261"/>
      <c r="WT18" s="261"/>
      <c r="WU18" s="261"/>
      <c r="WV18" s="261"/>
      <c r="WW18" s="261"/>
      <c r="WX18" s="261"/>
      <c r="WY18" s="261"/>
      <c r="WZ18" s="261"/>
      <c r="XA18" s="261"/>
      <c r="XB18" s="261"/>
      <c r="XC18" s="261"/>
      <c r="XD18" s="261"/>
      <c r="XE18" s="261"/>
      <c r="XF18" s="261"/>
      <c r="XG18" s="261"/>
      <c r="XH18" s="261"/>
      <c r="XI18" s="261"/>
      <c r="XJ18" s="261"/>
      <c r="XK18" s="261"/>
      <c r="XL18" s="261"/>
      <c r="XM18" s="261"/>
      <c r="XN18" s="261"/>
      <c r="XO18" s="261"/>
      <c r="XP18" s="261"/>
      <c r="XQ18" s="261"/>
      <c r="XR18" s="261"/>
      <c r="XS18" s="261"/>
      <c r="XT18" s="261"/>
      <c r="XU18" s="261"/>
      <c r="XV18" s="261"/>
      <c r="XW18" s="261"/>
      <c r="XX18" s="261"/>
      <c r="XY18" s="261"/>
      <c r="XZ18" s="261"/>
      <c r="YA18" s="261"/>
      <c r="YB18" s="261"/>
      <c r="YC18" s="261"/>
      <c r="YD18" s="261"/>
      <c r="YE18" s="261"/>
      <c r="YF18" s="261"/>
      <c r="YG18" s="261"/>
      <c r="YH18" s="261"/>
      <c r="YI18" s="261"/>
      <c r="YJ18" s="261"/>
      <c r="YK18" s="261"/>
      <c r="YL18" s="261"/>
      <c r="YM18" s="261"/>
      <c r="YN18" s="261"/>
      <c r="YO18" s="261"/>
      <c r="YP18" s="261"/>
      <c r="YQ18" s="261"/>
      <c r="YR18" s="261"/>
      <c r="YS18" s="261"/>
      <c r="YT18" s="261"/>
      <c r="YU18" s="261"/>
      <c r="YV18" s="261"/>
      <c r="YW18" s="261"/>
      <c r="YX18" s="261"/>
      <c r="YY18" s="261"/>
      <c r="YZ18" s="261"/>
      <c r="ZA18" s="261"/>
      <c r="ZB18" s="261"/>
      <c r="ZC18" s="261"/>
      <c r="ZD18" s="261"/>
      <c r="ZE18" s="261"/>
    </row>
    <row r="19" spans="21:681"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L19" s="95"/>
      <c r="AM19" s="95"/>
      <c r="AN19" s="95"/>
      <c r="AO19" s="95"/>
      <c r="AP19" s="95"/>
      <c r="AQ19" s="95"/>
      <c r="AS19" s="95"/>
      <c r="AT19" s="95"/>
      <c r="AU19" s="95"/>
      <c r="AV19" s="95"/>
      <c r="AW19" s="95"/>
      <c r="BM19" s="394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  <c r="DX19" s="261"/>
      <c r="DY19" s="261"/>
      <c r="DZ19" s="261"/>
      <c r="EA19" s="261"/>
      <c r="EB19" s="261"/>
      <c r="EC19" s="26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61"/>
      <c r="ES19" s="261"/>
      <c r="ET19" s="261"/>
      <c r="EU19" s="261"/>
      <c r="EV19" s="261"/>
      <c r="EW19" s="261"/>
      <c r="EX19" s="261"/>
      <c r="EY19" s="261"/>
      <c r="EZ19" s="261"/>
      <c r="FA19" s="261"/>
      <c r="FB19" s="261"/>
      <c r="FC19" s="261"/>
      <c r="FD19" s="261"/>
      <c r="FE19" s="261"/>
      <c r="FF19" s="261"/>
      <c r="FG19" s="261"/>
      <c r="FH19" s="261"/>
      <c r="FI19" s="261"/>
      <c r="FJ19" s="261"/>
      <c r="FK19" s="261"/>
      <c r="FL19" s="261"/>
      <c r="FM19" s="261"/>
      <c r="FN19" s="261"/>
      <c r="FO19" s="261"/>
      <c r="FP19" s="261"/>
      <c r="FQ19" s="261"/>
      <c r="FR19" s="261"/>
      <c r="FS19" s="261"/>
      <c r="FT19" s="261"/>
      <c r="FU19" s="261"/>
      <c r="FV19" s="261"/>
      <c r="FW19" s="261"/>
      <c r="FX19" s="261"/>
      <c r="FY19" s="261"/>
      <c r="FZ19" s="261"/>
      <c r="GA19" s="261"/>
      <c r="GB19" s="261"/>
      <c r="GC19" s="261"/>
      <c r="GD19" s="261"/>
      <c r="GE19" s="261"/>
      <c r="GF19" s="261"/>
      <c r="GG19" s="261"/>
      <c r="GH19" s="261"/>
      <c r="GI19" s="261"/>
      <c r="GJ19" s="261"/>
      <c r="GK19" s="261"/>
      <c r="GL19" s="261"/>
      <c r="GM19" s="261"/>
      <c r="GN19" s="261"/>
      <c r="GO19" s="261"/>
      <c r="GP19" s="261"/>
      <c r="GQ19" s="261"/>
      <c r="GR19" s="261"/>
      <c r="GS19" s="261"/>
      <c r="GT19" s="261"/>
      <c r="GU19" s="261"/>
      <c r="GV19" s="261"/>
      <c r="GW19" s="261"/>
      <c r="GX19" s="261"/>
      <c r="GY19" s="261"/>
      <c r="GZ19" s="261"/>
      <c r="HA19" s="261"/>
      <c r="HB19" s="261"/>
      <c r="HC19" s="261"/>
      <c r="HD19" s="261"/>
      <c r="HE19" s="261"/>
      <c r="HF19" s="261"/>
      <c r="HG19" s="261"/>
      <c r="HH19" s="261"/>
      <c r="HI19" s="261"/>
      <c r="HJ19" s="261"/>
      <c r="HK19" s="261"/>
      <c r="HL19" s="261"/>
      <c r="HM19" s="261"/>
      <c r="HN19" s="261"/>
      <c r="HO19" s="261"/>
      <c r="HP19" s="261"/>
      <c r="HQ19" s="261"/>
      <c r="HR19" s="261"/>
      <c r="HS19" s="261"/>
      <c r="HT19" s="261"/>
      <c r="HU19" s="261"/>
      <c r="HV19" s="261"/>
      <c r="HW19" s="261"/>
      <c r="HX19" s="261"/>
      <c r="HY19" s="261"/>
      <c r="HZ19" s="261"/>
      <c r="IA19" s="261"/>
      <c r="IB19" s="261"/>
      <c r="IC19" s="261"/>
      <c r="ID19" s="261"/>
      <c r="IE19" s="261"/>
      <c r="IF19" s="261"/>
      <c r="IG19" s="261"/>
      <c r="IH19" s="261"/>
      <c r="II19" s="261"/>
      <c r="IJ19" s="261"/>
      <c r="IK19" s="261"/>
      <c r="IL19" s="261"/>
      <c r="IM19" s="261"/>
      <c r="IN19" s="261"/>
      <c r="IO19" s="261"/>
      <c r="IP19" s="261"/>
      <c r="IQ19" s="261"/>
      <c r="IR19" s="261"/>
      <c r="IS19" s="261"/>
      <c r="IT19" s="261"/>
      <c r="IU19" s="261"/>
      <c r="IV19" s="261"/>
      <c r="IW19" s="261"/>
      <c r="IX19" s="261"/>
      <c r="IY19" s="261"/>
      <c r="IZ19" s="261"/>
      <c r="JA19" s="261"/>
      <c r="JB19" s="261"/>
      <c r="JC19" s="261"/>
      <c r="JD19" s="261"/>
      <c r="JE19" s="261"/>
      <c r="JF19" s="261"/>
      <c r="JG19" s="261"/>
      <c r="JH19" s="261"/>
      <c r="JI19" s="261"/>
      <c r="JJ19" s="261"/>
      <c r="JK19" s="261"/>
      <c r="JL19" s="261"/>
      <c r="JM19" s="261"/>
      <c r="JN19" s="261"/>
      <c r="JO19" s="261"/>
      <c r="JP19" s="261"/>
      <c r="JQ19" s="261"/>
      <c r="JR19" s="261"/>
      <c r="JS19" s="261"/>
      <c r="JT19" s="261"/>
      <c r="JU19" s="261"/>
      <c r="JV19" s="261"/>
      <c r="JW19" s="261"/>
      <c r="JX19" s="261"/>
      <c r="JY19" s="261"/>
      <c r="JZ19" s="261"/>
      <c r="KA19" s="261"/>
      <c r="KB19" s="261"/>
      <c r="KC19" s="261"/>
      <c r="KD19" s="261"/>
      <c r="KE19" s="261"/>
      <c r="KF19" s="261"/>
      <c r="KG19" s="261"/>
      <c r="KH19" s="261"/>
      <c r="KI19" s="261"/>
      <c r="KJ19" s="261"/>
      <c r="KK19" s="261"/>
      <c r="KL19" s="261"/>
      <c r="KM19" s="261"/>
      <c r="KN19" s="261"/>
      <c r="KO19" s="261"/>
      <c r="KP19" s="261"/>
      <c r="KQ19" s="261"/>
      <c r="KR19" s="261"/>
      <c r="KS19" s="261"/>
      <c r="KT19" s="261"/>
      <c r="KU19" s="261"/>
      <c r="KV19" s="261"/>
      <c r="KW19" s="261"/>
      <c r="KX19" s="261"/>
      <c r="KY19" s="261"/>
      <c r="KZ19" s="261"/>
      <c r="LA19" s="261"/>
      <c r="LB19" s="261"/>
      <c r="LC19" s="261"/>
      <c r="LD19" s="261"/>
      <c r="LE19" s="261"/>
      <c r="LF19" s="261"/>
      <c r="LG19" s="261"/>
      <c r="LH19" s="261"/>
      <c r="LI19" s="261"/>
      <c r="LJ19" s="261"/>
      <c r="LK19" s="261"/>
      <c r="LL19" s="261"/>
      <c r="LM19" s="261"/>
      <c r="LN19" s="261"/>
      <c r="LO19" s="261"/>
      <c r="LP19" s="261"/>
      <c r="LQ19" s="261"/>
      <c r="LR19" s="261"/>
      <c r="LS19" s="261"/>
      <c r="LT19" s="261"/>
      <c r="LU19" s="261"/>
      <c r="LV19" s="261"/>
      <c r="LW19" s="261"/>
      <c r="LX19" s="261"/>
      <c r="LY19" s="261"/>
      <c r="LZ19" s="261"/>
      <c r="MA19" s="261"/>
      <c r="MB19" s="261"/>
      <c r="MC19" s="261"/>
      <c r="MD19" s="261"/>
      <c r="ME19" s="261"/>
      <c r="MF19" s="261"/>
      <c r="MG19" s="261"/>
      <c r="MH19" s="261"/>
      <c r="MI19" s="261"/>
      <c r="MJ19" s="261"/>
      <c r="MK19" s="261"/>
      <c r="ML19" s="261"/>
      <c r="MM19" s="261"/>
      <c r="MN19" s="261"/>
      <c r="MO19" s="261"/>
      <c r="MP19" s="261"/>
      <c r="MQ19" s="261"/>
      <c r="MR19" s="261"/>
      <c r="MS19" s="261"/>
      <c r="MT19" s="261"/>
      <c r="MU19" s="261"/>
      <c r="MV19" s="261"/>
      <c r="MW19" s="261"/>
      <c r="MX19" s="261"/>
      <c r="MY19" s="261"/>
      <c r="MZ19" s="261"/>
      <c r="NA19" s="261"/>
      <c r="NB19" s="261"/>
      <c r="NC19" s="261"/>
      <c r="ND19" s="261"/>
      <c r="NE19" s="261"/>
      <c r="NF19" s="261"/>
      <c r="NG19" s="261"/>
      <c r="NH19" s="261"/>
      <c r="NI19" s="261"/>
      <c r="NJ19" s="261"/>
      <c r="NK19" s="261"/>
      <c r="NL19" s="261"/>
      <c r="NM19" s="261"/>
      <c r="NN19" s="261"/>
      <c r="NO19" s="261"/>
      <c r="NP19" s="261"/>
      <c r="NQ19" s="261"/>
      <c r="NR19" s="261"/>
      <c r="NS19" s="261"/>
      <c r="NT19" s="261"/>
      <c r="NU19" s="261"/>
      <c r="NV19" s="261"/>
      <c r="NW19" s="261"/>
      <c r="NX19" s="261"/>
      <c r="NY19" s="261"/>
      <c r="NZ19" s="261"/>
      <c r="OA19" s="261"/>
      <c r="OB19" s="261"/>
      <c r="OC19" s="261"/>
      <c r="OD19" s="261"/>
      <c r="OE19" s="261"/>
      <c r="OF19" s="261"/>
      <c r="OG19" s="261"/>
      <c r="OH19" s="261"/>
      <c r="OI19" s="261"/>
      <c r="OJ19" s="261"/>
      <c r="OK19" s="261"/>
      <c r="OL19" s="261"/>
      <c r="OM19" s="261"/>
      <c r="ON19" s="261"/>
      <c r="OO19" s="261"/>
      <c r="OP19" s="261"/>
      <c r="OQ19" s="261"/>
      <c r="OR19" s="261"/>
      <c r="OS19" s="261"/>
      <c r="OT19" s="261"/>
      <c r="OU19" s="261"/>
      <c r="OV19" s="261"/>
      <c r="OW19" s="261"/>
      <c r="OX19" s="261"/>
      <c r="OY19" s="261"/>
      <c r="OZ19" s="261"/>
      <c r="PA19" s="261"/>
      <c r="PB19" s="261"/>
      <c r="PC19" s="261"/>
      <c r="PD19" s="261"/>
      <c r="PE19" s="261"/>
      <c r="PF19" s="261"/>
      <c r="PG19" s="261"/>
      <c r="PH19" s="261"/>
      <c r="PI19" s="261"/>
      <c r="PJ19" s="261"/>
      <c r="PK19" s="261"/>
      <c r="PL19" s="261"/>
      <c r="PM19" s="261"/>
      <c r="PN19" s="261"/>
      <c r="PO19" s="261"/>
      <c r="PP19" s="261"/>
      <c r="PQ19" s="261"/>
      <c r="PR19" s="261"/>
      <c r="PS19" s="261"/>
      <c r="PT19" s="261"/>
      <c r="PU19" s="261"/>
      <c r="PV19" s="261"/>
      <c r="PW19" s="261"/>
      <c r="PX19" s="261"/>
      <c r="PY19" s="261"/>
      <c r="PZ19" s="261"/>
      <c r="QA19" s="261"/>
      <c r="QB19" s="261"/>
      <c r="QC19" s="261"/>
      <c r="QD19" s="261"/>
      <c r="QE19" s="261"/>
      <c r="QF19" s="261"/>
      <c r="QG19" s="261"/>
      <c r="QH19" s="261"/>
      <c r="QI19" s="261"/>
      <c r="QJ19" s="261"/>
      <c r="QK19" s="261"/>
      <c r="QL19" s="261"/>
      <c r="QM19" s="261"/>
      <c r="QN19" s="261"/>
      <c r="QO19" s="261"/>
      <c r="QP19" s="261"/>
      <c r="QQ19" s="261"/>
      <c r="QR19" s="261"/>
      <c r="QS19" s="261"/>
      <c r="QT19" s="261"/>
      <c r="QU19" s="261"/>
      <c r="QV19" s="261"/>
      <c r="QW19" s="261"/>
      <c r="QX19" s="261"/>
      <c r="QY19" s="261"/>
      <c r="QZ19" s="261"/>
      <c r="RA19" s="261"/>
      <c r="RB19" s="261"/>
      <c r="RC19" s="261"/>
      <c r="RD19" s="261"/>
      <c r="RE19" s="261"/>
      <c r="RF19" s="261"/>
      <c r="RG19" s="261"/>
      <c r="RH19" s="261"/>
      <c r="RI19" s="261"/>
      <c r="RJ19" s="261"/>
      <c r="RK19" s="261"/>
      <c r="RL19" s="261"/>
      <c r="RM19" s="261"/>
      <c r="RN19" s="261"/>
      <c r="RO19" s="261"/>
      <c r="RP19" s="261"/>
      <c r="RQ19" s="261"/>
      <c r="RR19" s="261"/>
      <c r="RS19" s="261"/>
      <c r="RT19" s="261"/>
      <c r="RU19" s="261"/>
      <c r="RV19" s="261"/>
      <c r="RW19" s="261"/>
      <c r="RX19" s="261"/>
      <c r="RY19" s="261"/>
      <c r="RZ19" s="261"/>
      <c r="SA19" s="261"/>
      <c r="SB19" s="261"/>
      <c r="SC19" s="261"/>
      <c r="SD19" s="261"/>
      <c r="SE19" s="261"/>
      <c r="SF19" s="261"/>
      <c r="SG19" s="261"/>
      <c r="SH19" s="261"/>
      <c r="SI19" s="261"/>
      <c r="SJ19" s="261"/>
      <c r="SK19" s="261"/>
      <c r="SL19" s="261"/>
      <c r="SM19" s="261"/>
      <c r="SN19" s="261"/>
      <c r="SO19" s="261"/>
      <c r="SP19" s="261"/>
      <c r="SQ19" s="261"/>
      <c r="SR19" s="261"/>
      <c r="SS19" s="261"/>
      <c r="ST19" s="261"/>
      <c r="SU19" s="261"/>
      <c r="SV19" s="261"/>
      <c r="SW19" s="261"/>
      <c r="SX19" s="261"/>
      <c r="SY19" s="261"/>
      <c r="SZ19" s="261"/>
      <c r="TA19" s="261"/>
      <c r="TB19" s="261"/>
      <c r="TC19" s="261"/>
      <c r="TD19" s="261"/>
      <c r="TE19" s="261"/>
      <c r="TF19" s="261"/>
      <c r="TG19" s="261"/>
      <c r="TH19" s="261"/>
      <c r="TI19" s="261"/>
      <c r="TJ19" s="261"/>
      <c r="TK19" s="261"/>
      <c r="TL19" s="261"/>
      <c r="TM19" s="261"/>
      <c r="TN19" s="261"/>
      <c r="TO19" s="261"/>
      <c r="TP19" s="261"/>
      <c r="TQ19" s="261"/>
      <c r="TR19" s="261"/>
      <c r="TS19" s="261"/>
      <c r="TT19" s="261"/>
      <c r="TU19" s="261"/>
      <c r="TV19" s="261"/>
      <c r="TW19" s="261"/>
      <c r="TX19" s="261"/>
      <c r="TY19" s="261"/>
      <c r="TZ19" s="261"/>
      <c r="UA19" s="261"/>
      <c r="UB19" s="261"/>
      <c r="UC19" s="261"/>
      <c r="UD19" s="261"/>
      <c r="UE19" s="261"/>
      <c r="UF19" s="261"/>
      <c r="UG19" s="261"/>
      <c r="UH19" s="261"/>
      <c r="UI19" s="261"/>
      <c r="UJ19" s="261"/>
      <c r="UK19" s="261"/>
      <c r="UL19" s="261"/>
      <c r="UM19" s="261"/>
      <c r="UN19" s="261"/>
      <c r="UO19" s="261"/>
      <c r="UP19" s="261"/>
      <c r="UQ19" s="261"/>
      <c r="UR19" s="261"/>
      <c r="US19" s="261"/>
      <c r="UT19" s="261"/>
      <c r="UU19" s="261"/>
      <c r="UV19" s="261"/>
      <c r="UW19" s="261"/>
      <c r="UX19" s="261"/>
      <c r="UY19" s="261"/>
      <c r="UZ19" s="261"/>
      <c r="VA19" s="261"/>
      <c r="VB19" s="261"/>
      <c r="VC19" s="261"/>
      <c r="VD19" s="261"/>
      <c r="VE19" s="261"/>
      <c r="VF19" s="261"/>
      <c r="VG19" s="261"/>
      <c r="VH19" s="261"/>
      <c r="VI19" s="261"/>
      <c r="VJ19" s="261"/>
      <c r="VK19" s="261"/>
      <c r="VL19" s="261"/>
      <c r="VM19" s="261"/>
      <c r="VN19" s="261"/>
      <c r="VO19" s="261"/>
      <c r="VP19" s="261"/>
      <c r="VQ19" s="261"/>
      <c r="VR19" s="261"/>
      <c r="VS19" s="261"/>
      <c r="VT19" s="261"/>
      <c r="VU19" s="261"/>
      <c r="VV19" s="261"/>
      <c r="VW19" s="261"/>
      <c r="VX19" s="261"/>
      <c r="VY19" s="261"/>
      <c r="VZ19" s="261"/>
      <c r="WA19" s="261"/>
      <c r="WB19" s="261"/>
      <c r="WC19" s="261"/>
      <c r="WD19" s="261"/>
      <c r="WE19" s="261"/>
      <c r="WF19" s="261"/>
      <c r="WG19" s="261"/>
      <c r="WH19" s="261"/>
      <c r="WI19" s="261"/>
      <c r="WJ19" s="261"/>
      <c r="WK19" s="261"/>
      <c r="WL19" s="261"/>
      <c r="WM19" s="261"/>
      <c r="WN19" s="261"/>
      <c r="WO19" s="261"/>
      <c r="WP19" s="261"/>
      <c r="WQ19" s="261"/>
      <c r="WR19" s="261"/>
      <c r="WS19" s="261"/>
      <c r="WT19" s="261"/>
      <c r="WU19" s="261"/>
      <c r="WV19" s="261"/>
      <c r="WW19" s="261"/>
      <c r="WX19" s="261"/>
      <c r="WY19" s="261"/>
      <c r="WZ19" s="261"/>
      <c r="XA19" s="261"/>
      <c r="XB19" s="261"/>
      <c r="XC19" s="261"/>
      <c r="XD19" s="261"/>
      <c r="XE19" s="261"/>
      <c r="XF19" s="261"/>
      <c r="XG19" s="261"/>
      <c r="XH19" s="261"/>
      <c r="XI19" s="261"/>
      <c r="XJ19" s="261"/>
      <c r="XK19" s="261"/>
      <c r="XL19" s="261"/>
      <c r="XM19" s="261"/>
      <c r="XN19" s="261"/>
      <c r="XO19" s="261"/>
      <c r="XP19" s="261"/>
      <c r="XQ19" s="261"/>
      <c r="XR19" s="261"/>
      <c r="XS19" s="261"/>
      <c r="XT19" s="261"/>
      <c r="XU19" s="261"/>
      <c r="XV19" s="261"/>
      <c r="XW19" s="261"/>
      <c r="XX19" s="261"/>
      <c r="XY19" s="261"/>
      <c r="XZ19" s="261"/>
      <c r="YA19" s="261"/>
      <c r="YB19" s="261"/>
      <c r="YC19" s="261"/>
      <c r="YD19" s="261"/>
      <c r="YE19" s="261"/>
      <c r="YF19" s="261"/>
      <c r="YG19" s="261"/>
      <c r="YH19" s="261"/>
      <c r="YI19" s="261"/>
      <c r="YJ19" s="261"/>
      <c r="YK19" s="261"/>
      <c r="YL19" s="261"/>
      <c r="YM19" s="261"/>
      <c r="YN19" s="261"/>
      <c r="YO19" s="261"/>
      <c r="YP19" s="261"/>
      <c r="YQ19" s="261"/>
      <c r="YR19" s="261"/>
      <c r="YS19" s="261"/>
      <c r="YT19" s="261"/>
      <c r="YU19" s="261"/>
      <c r="YV19" s="261"/>
      <c r="YW19" s="261"/>
      <c r="YX19" s="261"/>
      <c r="YY19" s="261"/>
      <c r="YZ19" s="261"/>
      <c r="ZA19" s="261"/>
      <c r="ZB19" s="261"/>
      <c r="ZC19" s="261"/>
      <c r="ZD19" s="261"/>
      <c r="ZE19" s="261"/>
    </row>
    <row r="20" spans="21:681"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L20" s="95"/>
      <c r="AM20" s="95"/>
      <c r="AN20" s="95"/>
      <c r="AO20" s="95"/>
      <c r="AP20" s="95"/>
      <c r="AQ20" s="95"/>
      <c r="AS20" s="95"/>
      <c r="AT20" s="95"/>
      <c r="AU20" s="95"/>
      <c r="AV20" s="95"/>
      <c r="AW20" s="95"/>
      <c r="BM20" s="394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261"/>
      <c r="GP20" s="261"/>
      <c r="GQ20" s="261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261"/>
      <c r="IC20" s="261"/>
      <c r="ID20" s="261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  <c r="IR20" s="261"/>
      <c r="IS20" s="261"/>
      <c r="IT20" s="261"/>
      <c r="IU20" s="261"/>
      <c r="IV20" s="261"/>
      <c r="IW20" s="261"/>
      <c r="IX20" s="261"/>
      <c r="IY20" s="261"/>
      <c r="IZ20" s="261"/>
      <c r="JA20" s="261"/>
      <c r="JB20" s="261"/>
      <c r="JC20" s="261"/>
      <c r="JD20" s="261"/>
      <c r="JE20" s="261"/>
      <c r="JF20" s="261"/>
      <c r="JG20" s="261"/>
      <c r="JH20" s="261"/>
      <c r="JI20" s="261"/>
      <c r="JJ20" s="261"/>
      <c r="JK20" s="261"/>
      <c r="JL20" s="261"/>
      <c r="JM20" s="261"/>
      <c r="JN20" s="261"/>
      <c r="JO20" s="261"/>
      <c r="JP20" s="261"/>
      <c r="JQ20" s="261"/>
      <c r="JR20" s="261"/>
      <c r="JS20" s="261"/>
      <c r="JT20" s="261"/>
      <c r="JU20" s="261"/>
      <c r="JV20" s="261"/>
      <c r="JW20" s="261"/>
      <c r="JX20" s="261"/>
      <c r="JY20" s="261"/>
      <c r="JZ20" s="261"/>
      <c r="KA20" s="261"/>
      <c r="KB20" s="261"/>
      <c r="KC20" s="261"/>
      <c r="KD20" s="261"/>
      <c r="KE20" s="261"/>
      <c r="KF20" s="261"/>
      <c r="KG20" s="261"/>
      <c r="KH20" s="261"/>
      <c r="KI20" s="261"/>
      <c r="KJ20" s="261"/>
      <c r="KK20" s="261"/>
      <c r="KL20" s="261"/>
      <c r="KM20" s="261"/>
      <c r="KN20" s="261"/>
      <c r="KO20" s="261"/>
      <c r="KP20" s="261"/>
      <c r="KQ20" s="261"/>
      <c r="KR20" s="261"/>
      <c r="KS20" s="261"/>
      <c r="KT20" s="261"/>
      <c r="KU20" s="261"/>
      <c r="KV20" s="261"/>
      <c r="KW20" s="261"/>
      <c r="KX20" s="261"/>
      <c r="KY20" s="261"/>
      <c r="KZ20" s="261"/>
      <c r="LA20" s="261"/>
      <c r="LB20" s="261"/>
      <c r="LC20" s="261"/>
      <c r="LD20" s="261"/>
      <c r="LE20" s="261"/>
      <c r="LF20" s="261"/>
      <c r="LG20" s="261"/>
      <c r="LH20" s="261"/>
      <c r="LI20" s="261"/>
      <c r="LJ20" s="261"/>
      <c r="LK20" s="261"/>
      <c r="LL20" s="261"/>
      <c r="LM20" s="261"/>
      <c r="LN20" s="261"/>
      <c r="LO20" s="261"/>
      <c r="LP20" s="261"/>
      <c r="LQ20" s="261"/>
      <c r="LR20" s="261"/>
      <c r="LS20" s="261"/>
      <c r="LT20" s="261"/>
      <c r="LU20" s="261"/>
      <c r="LV20" s="261"/>
      <c r="LW20" s="261"/>
      <c r="LX20" s="261"/>
      <c r="LY20" s="261"/>
      <c r="LZ20" s="261"/>
      <c r="MA20" s="261"/>
      <c r="MB20" s="261"/>
      <c r="MC20" s="261"/>
      <c r="MD20" s="261"/>
      <c r="ME20" s="261"/>
      <c r="MF20" s="261"/>
      <c r="MG20" s="261"/>
      <c r="MH20" s="261"/>
      <c r="MI20" s="261"/>
      <c r="MJ20" s="261"/>
      <c r="MK20" s="261"/>
      <c r="ML20" s="261"/>
      <c r="MM20" s="261"/>
      <c r="MN20" s="261"/>
      <c r="MO20" s="261"/>
      <c r="MP20" s="261"/>
      <c r="MQ20" s="261"/>
      <c r="MR20" s="261"/>
      <c r="MS20" s="261"/>
      <c r="MT20" s="261"/>
      <c r="MU20" s="261"/>
      <c r="MV20" s="261"/>
      <c r="MW20" s="261"/>
      <c r="MX20" s="261"/>
      <c r="MY20" s="261"/>
      <c r="MZ20" s="261"/>
      <c r="NA20" s="261"/>
      <c r="NB20" s="261"/>
      <c r="NC20" s="261"/>
      <c r="ND20" s="261"/>
      <c r="NE20" s="261"/>
      <c r="NF20" s="261"/>
      <c r="NG20" s="261"/>
      <c r="NH20" s="261"/>
      <c r="NI20" s="261"/>
      <c r="NJ20" s="261"/>
      <c r="NK20" s="261"/>
      <c r="NL20" s="261"/>
      <c r="NM20" s="261"/>
      <c r="NN20" s="261"/>
      <c r="NO20" s="261"/>
      <c r="NP20" s="261"/>
      <c r="NQ20" s="261"/>
      <c r="NR20" s="261"/>
      <c r="NS20" s="261"/>
      <c r="NT20" s="261"/>
      <c r="NU20" s="261"/>
      <c r="NV20" s="261"/>
      <c r="NW20" s="261"/>
      <c r="NX20" s="261"/>
      <c r="NY20" s="261"/>
      <c r="NZ20" s="261"/>
      <c r="OA20" s="261"/>
      <c r="OB20" s="261"/>
      <c r="OC20" s="261"/>
      <c r="OD20" s="261"/>
      <c r="OE20" s="261"/>
      <c r="OF20" s="261"/>
      <c r="OG20" s="261"/>
      <c r="OH20" s="261"/>
      <c r="OI20" s="261"/>
      <c r="OJ20" s="261"/>
      <c r="OK20" s="261"/>
      <c r="OL20" s="261"/>
      <c r="OM20" s="261"/>
      <c r="ON20" s="261"/>
      <c r="OO20" s="261"/>
      <c r="OP20" s="261"/>
      <c r="OQ20" s="261"/>
      <c r="OR20" s="261"/>
      <c r="OS20" s="261"/>
      <c r="OT20" s="261"/>
      <c r="OU20" s="261"/>
      <c r="OV20" s="261"/>
      <c r="OW20" s="261"/>
      <c r="OX20" s="261"/>
      <c r="OY20" s="261"/>
      <c r="OZ20" s="261"/>
      <c r="PA20" s="261"/>
      <c r="PB20" s="261"/>
      <c r="PC20" s="261"/>
      <c r="PD20" s="261"/>
      <c r="PE20" s="261"/>
      <c r="PF20" s="261"/>
      <c r="PG20" s="261"/>
      <c r="PH20" s="261"/>
      <c r="PI20" s="261"/>
      <c r="PJ20" s="261"/>
      <c r="PK20" s="261"/>
      <c r="PL20" s="261"/>
      <c r="PM20" s="261"/>
      <c r="PN20" s="261"/>
      <c r="PO20" s="261"/>
      <c r="PP20" s="261"/>
      <c r="PQ20" s="261"/>
      <c r="PR20" s="261"/>
      <c r="PS20" s="261"/>
      <c r="PT20" s="261"/>
      <c r="PU20" s="261"/>
      <c r="PV20" s="261"/>
      <c r="PW20" s="261"/>
      <c r="PX20" s="261"/>
      <c r="PY20" s="261"/>
      <c r="PZ20" s="261"/>
      <c r="QA20" s="261"/>
      <c r="QB20" s="261"/>
      <c r="QC20" s="261"/>
      <c r="QD20" s="261"/>
      <c r="QE20" s="261"/>
      <c r="QF20" s="261"/>
      <c r="QG20" s="261"/>
      <c r="QH20" s="261"/>
      <c r="QI20" s="261"/>
      <c r="QJ20" s="261"/>
      <c r="QK20" s="261"/>
      <c r="QL20" s="261"/>
      <c r="QM20" s="261"/>
      <c r="QN20" s="261"/>
      <c r="QO20" s="261"/>
      <c r="QP20" s="261"/>
      <c r="QQ20" s="261"/>
      <c r="QR20" s="261"/>
      <c r="QS20" s="261"/>
      <c r="QT20" s="261"/>
      <c r="QU20" s="261"/>
      <c r="QV20" s="261"/>
      <c r="QW20" s="261"/>
      <c r="QX20" s="261"/>
      <c r="QY20" s="261"/>
      <c r="QZ20" s="261"/>
      <c r="RA20" s="261"/>
      <c r="RB20" s="261"/>
      <c r="RC20" s="261"/>
      <c r="RD20" s="261"/>
      <c r="RE20" s="261"/>
      <c r="RF20" s="261"/>
      <c r="RG20" s="261"/>
      <c r="RH20" s="261"/>
      <c r="RI20" s="261"/>
      <c r="RJ20" s="261"/>
      <c r="RK20" s="261"/>
      <c r="RL20" s="261"/>
      <c r="RM20" s="261"/>
      <c r="RN20" s="261"/>
      <c r="RO20" s="261"/>
      <c r="RP20" s="261"/>
      <c r="RQ20" s="261"/>
      <c r="RR20" s="261"/>
      <c r="RS20" s="261"/>
      <c r="RT20" s="261"/>
      <c r="RU20" s="261"/>
      <c r="RV20" s="261"/>
      <c r="RW20" s="261"/>
      <c r="RX20" s="261"/>
      <c r="RY20" s="261"/>
      <c r="RZ20" s="261"/>
      <c r="SA20" s="261"/>
      <c r="SB20" s="261"/>
      <c r="SC20" s="261"/>
      <c r="SD20" s="261"/>
      <c r="SE20" s="261"/>
      <c r="SF20" s="261"/>
      <c r="SG20" s="261"/>
      <c r="SH20" s="261"/>
      <c r="SI20" s="261"/>
      <c r="SJ20" s="261"/>
      <c r="SK20" s="261"/>
      <c r="SL20" s="261"/>
      <c r="SM20" s="261"/>
      <c r="SN20" s="261"/>
      <c r="SO20" s="261"/>
      <c r="SP20" s="261"/>
      <c r="SQ20" s="261"/>
      <c r="SR20" s="261"/>
      <c r="SS20" s="261"/>
      <c r="ST20" s="261"/>
      <c r="SU20" s="261"/>
      <c r="SV20" s="261"/>
      <c r="SW20" s="261"/>
      <c r="SX20" s="261"/>
      <c r="SY20" s="261"/>
      <c r="SZ20" s="261"/>
      <c r="TA20" s="261"/>
      <c r="TB20" s="261"/>
      <c r="TC20" s="261"/>
      <c r="TD20" s="261"/>
      <c r="TE20" s="261"/>
      <c r="TF20" s="261"/>
      <c r="TG20" s="261"/>
      <c r="TH20" s="261"/>
      <c r="TI20" s="261"/>
      <c r="TJ20" s="261"/>
      <c r="TK20" s="261"/>
      <c r="TL20" s="261"/>
      <c r="TM20" s="261"/>
      <c r="TN20" s="261"/>
      <c r="TO20" s="261"/>
      <c r="TP20" s="261"/>
      <c r="TQ20" s="261"/>
      <c r="TR20" s="261"/>
      <c r="TS20" s="261"/>
      <c r="TT20" s="261"/>
      <c r="TU20" s="261"/>
      <c r="TV20" s="261"/>
      <c r="TW20" s="261"/>
      <c r="TX20" s="261"/>
      <c r="TY20" s="261"/>
      <c r="TZ20" s="261"/>
      <c r="UA20" s="261"/>
      <c r="UB20" s="261"/>
      <c r="UC20" s="261"/>
      <c r="UD20" s="261"/>
      <c r="UE20" s="261"/>
      <c r="UF20" s="261"/>
      <c r="UG20" s="261"/>
      <c r="UH20" s="261"/>
      <c r="UI20" s="261"/>
      <c r="UJ20" s="261"/>
      <c r="UK20" s="261"/>
      <c r="UL20" s="261"/>
      <c r="UM20" s="261"/>
      <c r="UN20" s="261"/>
      <c r="UO20" s="261"/>
      <c r="UP20" s="261"/>
      <c r="UQ20" s="261"/>
      <c r="UR20" s="261"/>
      <c r="US20" s="261"/>
      <c r="UT20" s="261"/>
      <c r="UU20" s="261"/>
      <c r="UV20" s="261"/>
      <c r="UW20" s="261"/>
      <c r="UX20" s="261"/>
      <c r="UY20" s="261"/>
      <c r="UZ20" s="261"/>
      <c r="VA20" s="261"/>
      <c r="VB20" s="261"/>
      <c r="VC20" s="261"/>
      <c r="VD20" s="261"/>
      <c r="VE20" s="261"/>
      <c r="VF20" s="261"/>
      <c r="VG20" s="261"/>
      <c r="VH20" s="261"/>
      <c r="VI20" s="261"/>
      <c r="VJ20" s="261"/>
      <c r="VK20" s="261"/>
      <c r="VL20" s="261"/>
      <c r="VM20" s="261"/>
      <c r="VN20" s="261"/>
      <c r="VO20" s="261"/>
      <c r="VP20" s="261"/>
      <c r="VQ20" s="261"/>
      <c r="VR20" s="261"/>
      <c r="VS20" s="261"/>
      <c r="VT20" s="261"/>
      <c r="VU20" s="261"/>
      <c r="VV20" s="261"/>
      <c r="VW20" s="261"/>
      <c r="VX20" s="261"/>
      <c r="VY20" s="261"/>
      <c r="VZ20" s="261"/>
      <c r="WA20" s="261"/>
      <c r="WB20" s="261"/>
      <c r="WC20" s="261"/>
      <c r="WD20" s="261"/>
      <c r="WE20" s="261"/>
      <c r="WF20" s="261"/>
      <c r="WG20" s="261"/>
      <c r="WH20" s="261"/>
      <c r="WI20" s="261"/>
      <c r="WJ20" s="261"/>
      <c r="WK20" s="261"/>
      <c r="WL20" s="261"/>
      <c r="WM20" s="261"/>
      <c r="WN20" s="261"/>
      <c r="WO20" s="261"/>
      <c r="WP20" s="261"/>
      <c r="WQ20" s="261"/>
      <c r="WR20" s="261"/>
      <c r="WS20" s="261"/>
      <c r="WT20" s="261"/>
      <c r="WU20" s="261"/>
      <c r="WV20" s="261"/>
      <c r="WW20" s="261"/>
      <c r="WX20" s="261"/>
      <c r="WY20" s="261"/>
      <c r="WZ20" s="261"/>
      <c r="XA20" s="261"/>
      <c r="XB20" s="261"/>
      <c r="XC20" s="261"/>
      <c r="XD20" s="261"/>
      <c r="XE20" s="261"/>
      <c r="XF20" s="261"/>
      <c r="XG20" s="261"/>
      <c r="XH20" s="261"/>
      <c r="XI20" s="261"/>
      <c r="XJ20" s="261"/>
      <c r="XK20" s="261"/>
      <c r="XL20" s="261"/>
      <c r="XM20" s="261"/>
      <c r="XN20" s="261"/>
      <c r="XO20" s="261"/>
      <c r="XP20" s="261"/>
      <c r="XQ20" s="261"/>
      <c r="XR20" s="261"/>
      <c r="XS20" s="261"/>
      <c r="XT20" s="261"/>
      <c r="XU20" s="261"/>
      <c r="XV20" s="261"/>
      <c r="XW20" s="261"/>
      <c r="XX20" s="261"/>
      <c r="XY20" s="261"/>
      <c r="XZ20" s="261"/>
      <c r="YA20" s="261"/>
      <c r="YB20" s="261"/>
      <c r="YC20" s="261"/>
      <c r="YD20" s="261"/>
      <c r="YE20" s="261"/>
      <c r="YF20" s="261"/>
      <c r="YG20" s="261"/>
      <c r="YH20" s="261"/>
      <c r="YI20" s="261"/>
      <c r="YJ20" s="261"/>
      <c r="YK20" s="261"/>
      <c r="YL20" s="261"/>
      <c r="YM20" s="261"/>
      <c r="YN20" s="261"/>
      <c r="YO20" s="261"/>
      <c r="YP20" s="261"/>
      <c r="YQ20" s="261"/>
      <c r="YR20" s="261"/>
      <c r="YS20" s="261"/>
      <c r="YT20" s="261"/>
      <c r="YU20" s="261"/>
      <c r="YV20" s="261"/>
      <c r="YW20" s="261"/>
      <c r="YX20" s="261"/>
      <c r="YY20" s="261"/>
      <c r="YZ20" s="261"/>
      <c r="ZA20" s="261"/>
      <c r="ZB20" s="261"/>
      <c r="ZC20" s="261"/>
      <c r="ZD20" s="261"/>
      <c r="ZE20" s="261"/>
    </row>
    <row r="21" spans="21:681"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L21" s="95"/>
      <c r="AM21" s="95"/>
      <c r="AN21" s="95"/>
      <c r="AO21" s="95"/>
      <c r="AP21" s="95"/>
      <c r="AQ21" s="95"/>
      <c r="AS21" s="95"/>
      <c r="AT21" s="95"/>
      <c r="AU21" s="95"/>
      <c r="AV21" s="95"/>
      <c r="AW21" s="95"/>
      <c r="BM21" s="394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261"/>
      <c r="GP21" s="261"/>
      <c r="GQ21" s="261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261"/>
      <c r="IC21" s="261"/>
      <c r="ID21" s="261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  <c r="IT21" s="261"/>
      <c r="IU21" s="261"/>
      <c r="IV21" s="261"/>
      <c r="IW21" s="261"/>
      <c r="IX21" s="261"/>
      <c r="IY21" s="261"/>
      <c r="IZ21" s="261"/>
      <c r="JA21" s="261"/>
      <c r="JB21" s="261"/>
      <c r="JC21" s="261"/>
      <c r="JD21" s="261"/>
      <c r="JE21" s="261"/>
      <c r="JF21" s="261"/>
      <c r="JG21" s="261"/>
      <c r="JH21" s="261"/>
      <c r="JI21" s="261"/>
      <c r="JJ21" s="261"/>
      <c r="JK21" s="261"/>
      <c r="JL21" s="261"/>
      <c r="JM21" s="261"/>
      <c r="JN21" s="261"/>
      <c r="JO21" s="261"/>
      <c r="JP21" s="261"/>
      <c r="JQ21" s="261"/>
      <c r="JR21" s="261"/>
      <c r="JS21" s="261"/>
      <c r="JT21" s="261"/>
      <c r="JU21" s="261"/>
      <c r="JV21" s="261"/>
      <c r="JW21" s="261"/>
      <c r="JX21" s="261"/>
      <c r="JY21" s="261"/>
      <c r="JZ21" s="261"/>
      <c r="KA21" s="261"/>
      <c r="KB21" s="261"/>
      <c r="KC21" s="261"/>
      <c r="KD21" s="261"/>
      <c r="KE21" s="261"/>
      <c r="KF21" s="261"/>
      <c r="KG21" s="261"/>
      <c r="KH21" s="261"/>
      <c r="KI21" s="261"/>
      <c r="KJ21" s="261"/>
      <c r="KK21" s="261"/>
      <c r="KL21" s="261"/>
      <c r="KM21" s="261"/>
      <c r="KN21" s="261"/>
      <c r="KO21" s="261"/>
      <c r="KP21" s="261"/>
      <c r="KQ21" s="261"/>
      <c r="KR21" s="261"/>
      <c r="KS21" s="261"/>
      <c r="KT21" s="261"/>
      <c r="KU21" s="261"/>
      <c r="KV21" s="261"/>
      <c r="KW21" s="261"/>
      <c r="KX21" s="261"/>
      <c r="KY21" s="261"/>
      <c r="KZ21" s="261"/>
      <c r="LA21" s="261"/>
      <c r="LB21" s="261"/>
      <c r="LC21" s="261"/>
      <c r="LD21" s="261"/>
      <c r="LE21" s="261"/>
      <c r="LF21" s="261"/>
      <c r="LG21" s="261"/>
      <c r="LH21" s="261"/>
      <c r="LI21" s="261"/>
      <c r="LJ21" s="261"/>
      <c r="LK21" s="261"/>
      <c r="LL21" s="261"/>
      <c r="LM21" s="261"/>
      <c r="LN21" s="261"/>
      <c r="LO21" s="261"/>
      <c r="LP21" s="261"/>
      <c r="LQ21" s="261"/>
      <c r="LR21" s="261"/>
      <c r="LS21" s="261"/>
      <c r="LT21" s="261"/>
      <c r="LU21" s="261"/>
      <c r="LV21" s="261"/>
      <c r="LW21" s="261"/>
      <c r="LX21" s="261"/>
      <c r="LY21" s="261"/>
      <c r="LZ21" s="261"/>
      <c r="MA21" s="261"/>
      <c r="MB21" s="261"/>
      <c r="MC21" s="261"/>
      <c r="MD21" s="261"/>
      <c r="ME21" s="261"/>
      <c r="MF21" s="261"/>
      <c r="MG21" s="261"/>
      <c r="MH21" s="261"/>
      <c r="MI21" s="261"/>
      <c r="MJ21" s="261"/>
      <c r="MK21" s="261"/>
      <c r="ML21" s="261"/>
      <c r="MM21" s="261"/>
      <c r="MN21" s="261"/>
      <c r="MO21" s="261"/>
      <c r="MP21" s="261"/>
      <c r="MQ21" s="261"/>
      <c r="MR21" s="261"/>
      <c r="MS21" s="261"/>
      <c r="MT21" s="261"/>
      <c r="MU21" s="261"/>
      <c r="MV21" s="261"/>
      <c r="MW21" s="261"/>
      <c r="MX21" s="261"/>
      <c r="MY21" s="261"/>
      <c r="MZ21" s="261"/>
      <c r="NA21" s="261"/>
      <c r="NB21" s="261"/>
      <c r="NC21" s="261"/>
      <c r="ND21" s="261"/>
      <c r="NE21" s="261"/>
      <c r="NF21" s="261"/>
      <c r="NG21" s="261"/>
      <c r="NH21" s="261"/>
      <c r="NI21" s="261"/>
      <c r="NJ21" s="261"/>
      <c r="NK21" s="261"/>
      <c r="NL21" s="261"/>
      <c r="NM21" s="261"/>
      <c r="NN21" s="261"/>
      <c r="NO21" s="261"/>
      <c r="NP21" s="261"/>
      <c r="NQ21" s="261"/>
      <c r="NR21" s="261"/>
      <c r="NS21" s="261"/>
      <c r="NT21" s="261"/>
      <c r="NU21" s="261"/>
      <c r="NV21" s="261"/>
      <c r="NW21" s="261"/>
      <c r="NX21" s="261"/>
      <c r="NY21" s="261"/>
      <c r="NZ21" s="261"/>
      <c r="OA21" s="261"/>
      <c r="OB21" s="261"/>
      <c r="OC21" s="261"/>
      <c r="OD21" s="261"/>
      <c r="OE21" s="261"/>
      <c r="OF21" s="261"/>
      <c r="OG21" s="261"/>
      <c r="OH21" s="261"/>
      <c r="OI21" s="261"/>
      <c r="OJ21" s="261"/>
      <c r="OK21" s="261"/>
      <c r="OL21" s="261"/>
      <c r="OM21" s="261"/>
      <c r="ON21" s="261"/>
      <c r="OO21" s="261"/>
      <c r="OP21" s="261"/>
      <c r="OQ21" s="261"/>
      <c r="OR21" s="261"/>
      <c r="OS21" s="261"/>
      <c r="OT21" s="261"/>
      <c r="OU21" s="261"/>
      <c r="OV21" s="261"/>
      <c r="OW21" s="261"/>
      <c r="OX21" s="261"/>
      <c r="OY21" s="261"/>
      <c r="OZ21" s="261"/>
      <c r="PA21" s="261"/>
      <c r="PB21" s="261"/>
      <c r="PC21" s="261"/>
      <c r="PD21" s="261"/>
      <c r="PE21" s="261"/>
      <c r="PF21" s="261"/>
      <c r="PG21" s="261"/>
      <c r="PH21" s="261"/>
      <c r="PI21" s="261"/>
      <c r="PJ21" s="261"/>
      <c r="PK21" s="261"/>
      <c r="PL21" s="261"/>
      <c r="PM21" s="261"/>
      <c r="PN21" s="261"/>
      <c r="PO21" s="261"/>
      <c r="PP21" s="261"/>
      <c r="PQ21" s="261"/>
      <c r="PR21" s="261"/>
      <c r="PS21" s="261"/>
      <c r="PT21" s="261"/>
      <c r="PU21" s="261"/>
      <c r="PV21" s="261"/>
      <c r="PW21" s="261"/>
      <c r="PX21" s="261"/>
      <c r="PY21" s="261"/>
      <c r="PZ21" s="261"/>
      <c r="QA21" s="261"/>
      <c r="QB21" s="261"/>
      <c r="QC21" s="261"/>
      <c r="QD21" s="261"/>
      <c r="QE21" s="261"/>
      <c r="QF21" s="261"/>
      <c r="QG21" s="261"/>
      <c r="QH21" s="261"/>
      <c r="QI21" s="261"/>
      <c r="QJ21" s="261"/>
      <c r="QK21" s="261"/>
      <c r="QL21" s="261"/>
      <c r="QM21" s="261"/>
      <c r="QN21" s="261"/>
      <c r="QO21" s="261"/>
      <c r="QP21" s="261"/>
      <c r="QQ21" s="261"/>
      <c r="QR21" s="261"/>
      <c r="QS21" s="261"/>
      <c r="QT21" s="261"/>
      <c r="QU21" s="261"/>
      <c r="QV21" s="261"/>
      <c r="QW21" s="261"/>
      <c r="QX21" s="261"/>
      <c r="QY21" s="261"/>
      <c r="QZ21" s="261"/>
      <c r="RA21" s="261"/>
      <c r="RB21" s="261"/>
      <c r="RC21" s="261"/>
      <c r="RD21" s="261"/>
      <c r="RE21" s="261"/>
      <c r="RF21" s="261"/>
      <c r="RG21" s="261"/>
      <c r="RH21" s="261"/>
      <c r="RI21" s="261"/>
      <c r="RJ21" s="261"/>
      <c r="RK21" s="261"/>
      <c r="RL21" s="261"/>
      <c r="RM21" s="261"/>
      <c r="RN21" s="261"/>
      <c r="RO21" s="261"/>
      <c r="RP21" s="261"/>
      <c r="RQ21" s="261"/>
      <c r="RR21" s="261"/>
      <c r="RS21" s="261"/>
      <c r="RT21" s="261"/>
      <c r="RU21" s="261"/>
      <c r="RV21" s="261"/>
      <c r="RW21" s="261"/>
      <c r="RX21" s="261"/>
      <c r="RY21" s="261"/>
      <c r="RZ21" s="261"/>
      <c r="SA21" s="261"/>
      <c r="SB21" s="261"/>
      <c r="SC21" s="261"/>
      <c r="SD21" s="261"/>
      <c r="SE21" s="261"/>
      <c r="SF21" s="261"/>
      <c r="SG21" s="261"/>
      <c r="SH21" s="261"/>
      <c r="SI21" s="261"/>
      <c r="SJ21" s="261"/>
      <c r="SK21" s="261"/>
      <c r="SL21" s="261"/>
      <c r="SM21" s="261"/>
      <c r="SN21" s="261"/>
      <c r="SO21" s="261"/>
      <c r="SP21" s="261"/>
      <c r="SQ21" s="261"/>
      <c r="SR21" s="261"/>
      <c r="SS21" s="261"/>
      <c r="ST21" s="261"/>
      <c r="SU21" s="261"/>
      <c r="SV21" s="261"/>
      <c r="SW21" s="261"/>
      <c r="SX21" s="261"/>
      <c r="SY21" s="261"/>
      <c r="SZ21" s="261"/>
      <c r="TA21" s="261"/>
      <c r="TB21" s="261"/>
      <c r="TC21" s="261"/>
      <c r="TD21" s="261"/>
      <c r="TE21" s="261"/>
      <c r="TF21" s="261"/>
      <c r="TG21" s="261"/>
      <c r="TH21" s="261"/>
      <c r="TI21" s="261"/>
      <c r="TJ21" s="261"/>
      <c r="TK21" s="261"/>
      <c r="TL21" s="261"/>
      <c r="TM21" s="261"/>
      <c r="TN21" s="261"/>
      <c r="TO21" s="261"/>
      <c r="TP21" s="261"/>
      <c r="TQ21" s="261"/>
      <c r="TR21" s="261"/>
      <c r="TS21" s="261"/>
      <c r="TT21" s="261"/>
      <c r="TU21" s="261"/>
      <c r="TV21" s="261"/>
      <c r="TW21" s="261"/>
      <c r="TX21" s="261"/>
      <c r="TY21" s="261"/>
      <c r="TZ21" s="261"/>
      <c r="UA21" s="261"/>
      <c r="UB21" s="261"/>
      <c r="UC21" s="261"/>
      <c r="UD21" s="261"/>
      <c r="UE21" s="261"/>
      <c r="UF21" s="261"/>
      <c r="UG21" s="261"/>
      <c r="UH21" s="261"/>
      <c r="UI21" s="261"/>
      <c r="UJ21" s="261"/>
      <c r="UK21" s="261"/>
      <c r="UL21" s="261"/>
      <c r="UM21" s="261"/>
      <c r="UN21" s="261"/>
      <c r="UO21" s="261"/>
      <c r="UP21" s="261"/>
      <c r="UQ21" s="261"/>
      <c r="UR21" s="261"/>
      <c r="US21" s="261"/>
      <c r="UT21" s="261"/>
      <c r="UU21" s="261"/>
      <c r="UV21" s="261"/>
      <c r="UW21" s="261"/>
      <c r="UX21" s="261"/>
      <c r="UY21" s="261"/>
      <c r="UZ21" s="261"/>
      <c r="VA21" s="261"/>
      <c r="VB21" s="261"/>
      <c r="VC21" s="261"/>
      <c r="VD21" s="261"/>
      <c r="VE21" s="261"/>
      <c r="VF21" s="261"/>
      <c r="VG21" s="261"/>
      <c r="VH21" s="261"/>
      <c r="VI21" s="261"/>
      <c r="VJ21" s="261"/>
      <c r="VK21" s="261"/>
      <c r="VL21" s="261"/>
      <c r="VM21" s="261"/>
      <c r="VN21" s="261"/>
      <c r="VO21" s="261"/>
      <c r="VP21" s="261"/>
      <c r="VQ21" s="261"/>
      <c r="VR21" s="261"/>
      <c r="VS21" s="261"/>
      <c r="VT21" s="261"/>
      <c r="VU21" s="261"/>
      <c r="VV21" s="261"/>
      <c r="VW21" s="261"/>
      <c r="VX21" s="261"/>
      <c r="VY21" s="261"/>
      <c r="VZ21" s="261"/>
      <c r="WA21" s="261"/>
      <c r="WB21" s="261"/>
      <c r="WC21" s="261"/>
      <c r="WD21" s="261"/>
      <c r="WE21" s="261"/>
      <c r="WF21" s="261"/>
      <c r="WG21" s="261"/>
      <c r="WH21" s="261"/>
      <c r="WI21" s="261"/>
      <c r="WJ21" s="261"/>
      <c r="WK21" s="261"/>
      <c r="WL21" s="261"/>
      <c r="WM21" s="261"/>
      <c r="WN21" s="261"/>
      <c r="WO21" s="261"/>
      <c r="WP21" s="261"/>
      <c r="WQ21" s="261"/>
      <c r="WR21" s="261"/>
      <c r="WS21" s="261"/>
      <c r="WT21" s="261"/>
      <c r="WU21" s="261"/>
      <c r="WV21" s="261"/>
      <c r="WW21" s="261"/>
      <c r="WX21" s="261"/>
      <c r="WY21" s="261"/>
      <c r="WZ21" s="261"/>
      <c r="XA21" s="261"/>
      <c r="XB21" s="261"/>
      <c r="XC21" s="261"/>
      <c r="XD21" s="261"/>
      <c r="XE21" s="261"/>
      <c r="XF21" s="261"/>
      <c r="XG21" s="261"/>
      <c r="XH21" s="261"/>
      <c r="XI21" s="261"/>
      <c r="XJ21" s="261"/>
      <c r="XK21" s="261"/>
      <c r="XL21" s="261"/>
      <c r="XM21" s="261"/>
      <c r="XN21" s="261"/>
      <c r="XO21" s="261"/>
      <c r="XP21" s="261"/>
      <c r="XQ21" s="261"/>
      <c r="XR21" s="261"/>
      <c r="XS21" s="261"/>
      <c r="XT21" s="261"/>
      <c r="XU21" s="261"/>
      <c r="XV21" s="261"/>
      <c r="XW21" s="261"/>
      <c r="XX21" s="261"/>
      <c r="XY21" s="261"/>
      <c r="XZ21" s="261"/>
      <c r="YA21" s="261"/>
      <c r="YB21" s="261"/>
      <c r="YC21" s="261"/>
      <c r="YD21" s="261"/>
      <c r="YE21" s="261"/>
      <c r="YF21" s="261"/>
      <c r="YG21" s="261"/>
      <c r="YH21" s="261"/>
      <c r="YI21" s="261"/>
      <c r="YJ21" s="261"/>
      <c r="YK21" s="261"/>
      <c r="YL21" s="261"/>
      <c r="YM21" s="261"/>
      <c r="YN21" s="261"/>
      <c r="YO21" s="261"/>
      <c r="YP21" s="261"/>
      <c r="YQ21" s="261"/>
      <c r="YR21" s="261"/>
      <c r="YS21" s="261"/>
      <c r="YT21" s="261"/>
      <c r="YU21" s="261"/>
      <c r="YV21" s="261"/>
      <c r="YW21" s="261"/>
      <c r="YX21" s="261"/>
      <c r="YY21" s="261"/>
      <c r="YZ21" s="261"/>
      <c r="ZA21" s="261"/>
      <c r="ZB21" s="261"/>
      <c r="ZC21" s="261"/>
      <c r="ZD21" s="261"/>
      <c r="ZE21" s="261"/>
    </row>
    <row r="22" spans="21:681"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L22" s="95"/>
      <c r="AM22" s="95"/>
      <c r="AN22" s="95"/>
      <c r="AO22" s="95"/>
      <c r="AP22" s="95"/>
      <c r="AQ22" s="95"/>
      <c r="AS22" s="95"/>
      <c r="AT22" s="95"/>
      <c r="AU22" s="95"/>
      <c r="AV22" s="95"/>
      <c r="AW22" s="95"/>
      <c r="BM22" s="394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261"/>
      <c r="GP22" s="261"/>
      <c r="GQ22" s="261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261"/>
      <c r="IC22" s="261"/>
      <c r="ID22" s="261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  <c r="IT22" s="261"/>
      <c r="IU22" s="261"/>
      <c r="IV22" s="261"/>
      <c r="IW22" s="261"/>
      <c r="IX22" s="261"/>
      <c r="IY22" s="261"/>
      <c r="IZ22" s="261"/>
      <c r="JA22" s="261"/>
      <c r="JB22" s="261"/>
      <c r="JC22" s="261"/>
      <c r="JD22" s="261"/>
      <c r="JE22" s="261"/>
      <c r="JF22" s="261"/>
      <c r="JG22" s="261"/>
      <c r="JH22" s="261"/>
      <c r="JI22" s="261"/>
      <c r="JJ22" s="261"/>
      <c r="JK22" s="261"/>
      <c r="JL22" s="261"/>
      <c r="JM22" s="261"/>
      <c r="JN22" s="261"/>
      <c r="JO22" s="261"/>
      <c r="JP22" s="261"/>
      <c r="JQ22" s="261"/>
      <c r="JR22" s="261"/>
      <c r="JS22" s="261"/>
      <c r="JT22" s="261"/>
      <c r="JU22" s="261"/>
      <c r="JV22" s="261"/>
      <c r="JW22" s="261"/>
      <c r="JX22" s="261"/>
      <c r="JY22" s="261"/>
      <c r="JZ22" s="261"/>
      <c r="KA22" s="261"/>
      <c r="KB22" s="261"/>
      <c r="KC22" s="261"/>
      <c r="KD22" s="261"/>
      <c r="KE22" s="261"/>
      <c r="KF22" s="261"/>
      <c r="KG22" s="261"/>
      <c r="KH22" s="261"/>
      <c r="KI22" s="261"/>
      <c r="KJ22" s="261"/>
      <c r="KK22" s="261"/>
      <c r="KL22" s="261"/>
      <c r="KM22" s="261"/>
      <c r="KN22" s="261"/>
      <c r="KO22" s="261"/>
      <c r="KP22" s="261"/>
      <c r="KQ22" s="261"/>
      <c r="KR22" s="261"/>
      <c r="KS22" s="261"/>
      <c r="KT22" s="261"/>
      <c r="KU22" s="261"/>
      <c r="KV22" s="261"/>
      <c r="KW22" s="261"/>
      <c r="KX22" s="261"/>
      <c r="KY22" s="261"/>
      <c r="KZ22" s="261"/>
      <c r="LA22" s="261"/>
      <c r="LB22" s="261"/>
      <c r="LC22" s="261"/>
      <c r="LD22" s="261"/>
      <c r="LE22" s="261"/>
      <c r="LF22" s="261"/>
      <c r="LG22" s="261"/>
      <c r="LH22" s="261"/>
      <c r="LI22" s="261"/>
      <c r="LJ22" s="261"/>
      <c r="LK22" s="261"/>
      <c r="LL22" s="261"/>
      <c r="LM22" s="261"/>
      <c r="LN22" s="261"/>
      <c r="LO22" s="261"/>
      <c r="LP22" s="261"/>
      <c r="LQ22" s="261"/>
      <c r="LR22" s="261"/>
      <c r="LS22" s="261"/>
      <c r="LT22" s="261"/>
      <c r="LU22" s="261"/>
      <c r="LV22" s="261"/>
      <c r="LW22" s="261"/>
      <c r="LX22" s="261"/>
      <c r="LY22" s="261"/>
      <c r="LZ22" s="261"/>
      <c r="MA22" s="261"/>
      <c r="MB22" s="261"/>
      <c r="MC22" s="261"/>
      <c r="MD22" s="261"/>
      <c r="ME22" s="261"/>
      <c r="MF22" s="261"/>
      <c r="MG22" s="261"/>
      <c r="MH22" s="261"/>
      <c r="MI22" s="261"/>
      <c r="MJ22" s="261"/>
      <c r="MK22" s="261"/>
      <c r="ML22" s="261"/>
      <c r="MM22" s="261"/>
      <c r="MN22" s="261"/>
      <c r="MO22" s="261"/>
      <c r="MP22" s="261"/>
      <c r="MQ22" s="261"/>
      <c r="MR22" s="261"/>
      <c r="MS22" s="261"/>
      <c r="MT22" s="261"/>
      <c r="MU22" s="261"/>
      <c r="MV22" s="261"/>
      <c r="MW22" s="261"/>
      <c r="MX22" s="261"/>
      <c r="MY22" s="261"/>
      <c r="MZ22" s="261"/>
      <c r="NA22" s="261"/>
      <c r="NB22" s="261"/>
      <c r="NC22" s="261"/>
      <c r="ND22" s="261"/>
      <c r="NE22" s="261"/>
      <c r="NF22" s="261"/>
      <c r="NG22" s="261"/>
      <c r="NH22" s="261"/>
      <c r="NI22" s="261"/>
      <c r="NJ22" s="261"/>
      <c r="NK22" s="261"/>
      <c r="NL22" s="261"/>
      <c r="NM22" s="261"/>
      <c r="NN22" s="261"/>
      <c r="NO22" s="261"/>
      <c r="NP22" s="261"/>
      <c r="NQ22" s="261"/>
      <c r="NR22" s="261"/>
      <c r="NS22" s="261"/>
      <c r="NT22" s="261"/>
      <c r="NU22" s="261"/>
      <c r="NV22" s="261"/>
      <c r="NW22" s="261"/>
      <c r="NX22" s="261"/>
      <c r="NY22" s="261"/>
      <c r="NZ22" s="261"/>
      <c r="OA22" s="261"/>
      <c r="OB22" s="261"/>
      <c r="OC22" s="261"/>
      <c r="OD22" s="261"/>
      <c r="OE22" s="261"/>
      <c r="OF22" s="261"/>
      <c r="OG22" s="261"/>
      <c r="OH22" s="261"/>
      <c r="OI22" s="261"/>
      <c r="OJ22" s="261"/>
      <c r="OK22" s="261"/>
      <c r="OL22" s="261"/>
      <c r="OM22" s="261"/>
      <c r="ON22" s="261"/>
      <c r="OO22" s="261"/>
      <c r="OP22" s="261"/>
      <c r="OQ22" s="261"/>
      <c r="OR22" s="261"/>
      <c r="OS22" s="261"/>
      <c r="OT22" s="261"/>
      <c r="OU22" s="261"/>
      <c r="OV22" s="261"/>
      <c r="OW22" s="261"/>
      <c r="OX22" s="261"/>
      <c r="OY22" s="261"/>
      <c r="OZ22" s="261"/>
      <c r="PA22" s="261"/>
      <c r="PB22" s="261"/>
      <c r="PC22" s="261"/>
      <c r="PD22" s="261"/>
      <c r="PE22" s="261"/>
      <c r="PF22" s="261"/>
      <c r="PG22" s="261"/>
      <c r="PH22" s="261"/>
      <c r="PI22" s="261"/>
      <c r="PJ22" s="261"/>
      <c r="PK22" s="261"/>
      <c r="PL22" s="261"/>
      <c r="PM22" s="261"/>
      <c r="PN22" s="261"/>
      <c r="PO22" s="261"/>
      <c r="PP22" s="261"/>
      <c r="PQ22" s="261"/>
      <c r="PR22" s="261"/>
      <c r="PS22" s="261"/>
      <c r="PT22" s="261"/>
      <c r="PU22" s="261"/>
      <c r="PV22" s="261"/>
      <c r="PW22" s="261"/>
      <c r="PX22" s="261"/>
      <c r="PY22" s="261"/>
      <c r="PZ22" s="261"/>
      <c r="QA22" s="261"/>
      <c r="QB22" s="261"/>
      <c r="QC22" s="261"/>
      <c r="QD22" s="261"/>
      <c r="QE22" s="261"/>
      <c r="QF22" s="261"/>
      <c r="QG22" s="261"/>
      <c r="QH22" s="261"/>
      <c r="QI22" s="261"/>
      <c r="QJ22" s="261"/>
      <c r="QK22" s="261"/>
      <c r="QL22" s="261"/>
      <c r="QM22" s="261"/>
      <c r="QN22" s="261"/>
      <c r="QO22" s="261"/>
      <c r="QP22" s="261"/>
      <c r="QQ22" s="261"/>
      <c r="QR22" s="261"/>
      <c r="QS22" s="261"/>
      <c r="QT22" s="261"/>
      <c r="QU22" s="261"/>
      <c r="QV22" s="261"/>
      <c r="QW22" s="261"/>
      <c r="QX22" s="261"/>
      <c r="QY22" s="261"/>
      <c r="QZ22" s="261"/>
      <c r="RA22" s="261"/>
      <c r="RB22" s="261"/>
      <c r="RC22" s="261"/>
      <c r="RD22" s="261"/>
      <c r="RE22" s="261"/>
      <c r="RF22" s="261"/>
      <c r="RG22" s="261"/>
      <c r="RH22" s="261"/>
      <c r="RI22" s="261"/>
      <c r="RJ22" s="261"/>
      <c r="RK22" s="261"/>
      <c r="RL22" s="261"/>
      <c r="RM22" s="261"/>
      <c r="RN22" s="261"/>
      <c r="RO22" s="261"/>
      <c r="RP22" s="261"/>
      <c r="RQ22" s="261"/>
      <c r="RR22" s="261"/>
      <c r="RS22" s="261"/>
      <c r="RT22" s="261"/>
      <c r="RU22" s="261"/>
      <c r="RV22" s="261"/>
      <c r="RW22" s="261"/>
      <c r="RX22" s="261"/>
      <c r="RY22" s="261"/>
      <c r="RZ22" s="261"/>
      <c r="SA22" s="261"/>
      <c r="SB22" s="261"/>
      <c r="SC22" s="261"/>
      <c r="SD22" s="261"/>
      <c r="SE22" s="261"/>
      <c r="SF22" s="261"/>
      <c r="SG22" s="261"/>
      <c r="SH22" s="261"/>
      <c r="SI22" s="261"/>
      <c r="SJ22" s="261"/>
      <c r="SK22" s="261"/>
      <c r="SL22" s="261"/>
      <c r="SM22" s="261"/>
      <c r="SN22" s="261"/>
      <c r="SO22" s="261"/>
      <c r="SP22" s="261"/>
      <c r="SQ22" s="261"/>
      <c r="SR22" s="261"/>
      <c r="SS22" s="261"/>
      <c r="ST22" s="261"/>
      <c r="SU22" s="261"/>
      <c r="SV22" s="261"/>
      <c r="SW22" s="261"/>
      <c r="SX22" s="261"/>
      <c r="SY22" s="261"/>
      <c r="SZ22" s="261"/>
      <c r="TA22" s="261"/>
      <c r="TB22" s="261"/>
      <c r="TC22" s="261"/>
      <c r="TD22" s="261"/>
      <c r="TE22" s="261"/>
      <c r="TF22" s="261"/>
      <c r="TG22" s="261"/>
      <c r="TH22" s="261"/>
      <c r="TI22" s="261"/>
      <c r="TJ22" s="261"/>
      <c r="TK22" s="261"/>
      <c r="TL22" s="261"/>
      <c r="TM22" s="261"/>
      <c r="TN22" s="261"/>
      <c r="TO22" s="261"/>
      <c r="TP22" s="261"/>
      <c r="TQ22" s="261"/>
      <c r="TR22" s="261"/>
      <c r="TS22" s="261"/>
      <c r="TT22" s="261"/>
      <c r="TU22" s="261"/>
      <c r="TV22" s="261"/>
      <c r="TW22" s="261"/>
      <c r="TX22" s="261"/>
      <c r="TY22" s="261"/>
      <c r="TZ22" s="261"/>
      <c r="UA22" s="261"/>
      <c r="UB22" s="261"/>
      <c r="UC22" s="261"/>
      <c r="UD22" s="261"/>
      <c r="UE22" s="261"/>
      <c r="UF22" s="261"/>
      <c r="UG22" s="261"/>
      <c r="UH22" s="261"/>
      <c r="UI22" s="261"/>
      <c r="UJ22" s="261"/>
      <c r="UK22" s="261"/>
      <c r="UL22" s="261"/>
      <c r="UM22" s="261"/>
      <c r="UN22" s="261"/>
      <c r="UO22" s="261"/>
      <c r="UP22" s="261"/>
      <c r="UQ22" s="261"/>
      <c r="UR22" s="261"/>
      <c r="US22" s="261"/>
      <c r="UT22" s="261"/>
      <c r="UU22" s="261"/>
      <c r="UV22" s="261"/>
      <c r="UW22" s="261"/>
      <c r="UX22" s="261"/>
      <c r="UY22" s="261"/>
      <c r="UZ22" s="261"/>
      <c r="VA22" s="261"/>
      <c r="VB22" s="261"/>
      <c r="VC22" s="261"/>
      <c r="VD22" s="261"/>
      <c r="VE22" s="261"/>
      <c r="VF22" s="261"/>
      <c r="VG22" s="261"/>
      <c r="VH22" s="261"/>
      <c r="VI22" s="261"/>
      <c r="VJ22" s="261"/>
      <c r="VK22" s="261"/>
      <c r="VL22" s="261"/>
      <c r="VM22" s="261"/>
      <c r="VN22" s="261"/>
      <c r="VO22" s="261"/>
      <c r="VP22" s="261"/>
      <c r="VQ22" s="261"/>
      <c r="VR22" s="261"/>
      <c r="VS22" s="261"/>
      <c r="VT22" s="261"/>
      <c r="VU22" s="261"/>
      <c r="VV22" s="261"/>
      <c r="VW22" s="261"/>
      <c r="VX22" s="261"/>
      <c r="VY22" s="261"/>
      <c r="VZ22" s="261"/>
      <c r="WA22" s="261"/>
      <c r="WB22" s="261"/>
      <c r="WC22" s="261"/>
      <c r="WD22" s="261"/>
      <c r="WE22" s="261"/>
      <c r="WF22" s="261"/>
      <c r="WG22" s="261"/>
      <c r="WH22" s="261"/>
      <c r="WI22" s="261"/>
      <c r="WJ22" s="261"/>
      <c r="WK22" s="261"/>
      <c r="WL22" s="261"/>
      <c r="WM22" s="261"/>
      <c r="WN22" s="261"/>
      <c r="WO22" s="261"/>
      <c r="WP22" s="261"/>
      <c r="WQ22" s="261"/>
      <c r="WR22" s="261"/>
      <c r="WS22" s="261"/>
      <c r="WT22" s="261"/>
      <c r="WU22" s="261"/>
      <c r="WV22" s="261"/>
      <c r="WW22" s="261"/>
      <c r="WX22" s="261"/>
      <c r="WY22" s="261"/>
      <c r="WZ22" s="261"/>
      <c r="XA22" s="261"/>
      <c r="XB22" s="261"/>
      <c r="XC22" s="261"/>
      <c r="XD22" s="261"/>
      <c r="XE22" s="261"/>
      <c r="XF22" s="261"/>
      <c r="XG22" s="261"/>
      <c r="XH22" s="261"/>
      <c r="XI22" s="261"/>
      <c r="XJ22" s="261"/>
      <c r="XK22" s="261"/>
      <c r="XL22" s="261"/>
      <c r="XM22" s="261"/>
      <c r="XN22" s="261"/>
      <c r="XO22" s="261"/>
      <c r="XP22" s="261"/>
      <c r="XQ22" s="261"/>
      <c r="XR22" s="261"/>
      <c r="XS22" s="261"/>
      <c r="XT22" s="261"/>
      <c r="XU22" s="261"/>
      <c r="XV22" s="261"/>
      <c r="XW22" s="261"/>
      <c r="XX22" s="261"/>
      <c r="XY22" s="261"/>
      <c r="XZ22" s="261"/>
      <c r="YA22" s="261"/>
      <c r="YB22" s="261"/>
      <c r="YC22" s="261"/>
      <c r="YD22" s="261"/>
      <c r="YE22" s="261"/>
      <c r="YF22" s="261"/>
      <c r="YG22" s="261"/>
      <c r="YH22" s="261"/>
      <c r="YI22" s="261"/>
      <c r="YJ22" s="261"/>
      <c r="YK22" s="261"/>
      <c r="YL22" s="261"/>
      <c r="YM22" s="261"/>
      <c r="YN22" s="261"/>
      <c r="YO22" s="261"/>
      <c r="YP22" s="261"/>
      <c r="YQ22" s="261"/>
      <c r="YR22" s="261"/>
      <c r="YS22" s="261"/>
      <c r="YT22" s="261"/>
      <c r="YU22" s="261"/>
      <c r="YV22" s="261"/>
      <c r="YW22" s="261"/>
      <c r="YX22" s="261"/>
      <c r="YY22" s="261"/>
      <c r="YZ22" s="261"/>
      <c r="ZA22" s="261"/>
      <c r="ZB22" s="261"/>
      <c r="ZC22" s="261"/>
      <c r="ZD22" s="261"/>
      <c r="ZE22" s="261"/>
    </row>
    <row r="23" spans="21:681"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L23" s="95"/>
      <c r="AM23" s="95"/>
      <c r="AN23" s="95"/>
      <c r="AO23" s="95"/>
      <c r="AP23" s="95"/>
      <c r="AQ23" s="95"/>
      <c r="AS23" s="95"/>
      <c r="AT23" s="95"/>
      <c r="AU23" s="95"/>
      <c r="AV23" s="95"/>
      <c r="AW23" s="95"/>
      <c r="BM23" s="394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  <c r="DX23" s="261"/>
      <c r="DY23" s="261"/>
      <c r="DZ23" s="261"/>
      <c r="EA23" s="261"/>
      <c r="EB23" s="261"/>
      <c r="EC23" s="26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61"/>
      <c r="ES23" s="261"/>
      <c r="ET23" s="261"/>
      <c r="EU23" s="261"/>
      <c r="EV23" s="261"/>
      <c r="EW23" s="261"/>
      <c r="EX23" s="261"/>
      <c r="EY23" s="261"/>
      <c r="EZ23" s="261"/>
      <c r="FA23" s="261"/>
      <c r="FB23" s="261"/>
      <c r="FC23" s="261"/>
      <c r="FD23" s="261"/>
      <c r="FE23" s="261"/>
      <c r="FF23" s="261"/>
      <c r="FG23" s="261"/>
      <c r="FH23" s="261"/>
      <c r="FI23" s="261"/>
      <c r="FJ23" s="261"/>
      <c r="FK23" s="261"/>
      <c r="FL23" s="261"/>
      <c r="FM23" s="261"/>
      <c r="FN23" s="261"/>
      <c r="FO23" s="261"/>
      <c r="FP23" s="261"/>
      <c r="FQ23" s="261"/>
      <c r="FR23" s="261"/>
      <c r="FS23" s="261"/>
      <c r="FT23" s="261"/>
      <c r="FU23" s="261"/>
      <c r="FV23" s="261"/>
      <c r="FW23" s="261"/>
      <c r="FX23" s="261"/>
      <c r="FY23" s="261"/>
      <c r="FZ23" s="261"/>
      <c r="GA23" s="261"/>
      <c r="GB23" s="261"/>
      <c r="GC23" s="261"/>
      <c r="GD23" s="261"/>
      <c r="GE23" s="261"/>
      <c r="GF23" s="261"/>
      <c r="GG23" s="261"/>
      <c r="GH23" s="261"/>
      <c r="GI23" s="261"/>
      <c r="GJ23" s="261"/>
      <c r="GK23" s="261"/>
      <c r="GL23" s="261"/>
      <c r="GM23" s="261"/>
      <c r="GN23" s="261"/>
      <c r="GO23" s="261"/>
      <c r="GP23" s="261"/>
      <c r="GQ23" s="261"/>
      <c r="GR23" s="261"/>
      <c r="GS23" s="261"/>
      <c r="GT23" s="261"/>
      <c r="GU23" s="261"/>
      <c r="GV23" s="261"/>
      <c r="GW23" s="261"/>
      <c r="GX23" s="261"/>
      <c r="GY23" s="261"/>
      <c r="GZ23" s="261"/>
      <c r="HA23" s="261"/>
      <c r="HB23" s="261"/>
      <c r="HC23" s="261"/>
      <c r="HD23" s="261"/>
      <c r="HE23" s="261"/>
      <c r="HF23" s="261"/>
      <c r="HG23" s="261"/>
      <c r="HH23" s="261"/>
      <c r="HI23" s="261"/>
      <c r="HJ23" s="261"/>
      <c r="HK23" s="261"/>
      <c r="HL23" s="261"/>
      <c r="HM23" s="261"/>
      <c r="HN23" s="261"/>
      <c r="HO23" s="261"/>
      <c r="HP23" s="261"/>
      <c r="HQ23" s="261"/>
      <c r="HR23" s="261"/>
      <c r="HS23" s="261"/>
      <c r="HT23" s="261"/>
      <c r="HU23" s="261"/>
      <c r="HV23" s="261"/>
      <c r="HW23" s="261"/>
      <c r="HX23" s="261"/>
      <c r="HY23" s="261"/>
      <c r="HZ23" s="261"/>
      <c r="IA23" s="261"/>
      <c r="IB23" s="261"/>
      <c r="IC23" s="261"/>
      <c r="ID23" s="261"/>
      <c r="IE23" s="261"/>
      <c r="IF23" s="261"/>
      <c r="IG23" s="261"/>
      <c r="IH23" s="261"/>
      <c r="II23" s="261"/>
      <c r="IJ23" s="261"/>
      <c r="IK23" s="261"/>
      <c r="IL23" s="261"/>
      <c r="IM23" s="261"/>
      <c r="IN23" s="261"/>
      <c r="IO23" s="261"/>
      <c r="IP23" s="261"/>
      <c r="IQ23" s="261"/>
      <c r="IR23" s="261"/>
      <c r="IS23" s="261"/>
      <c r="IT23" s="261"/>
      <c r="IU23" s="261"/>
      <c r="IV23" s="261"/>
      <c r="IW23" s="261"/>
      <c r="IX23" s="261"/>
      <c r="IY23" s="261"/>
      <c r="IZ23" s="261"/>
      <c r="JA23" s="261"/>
      <c r="JB23" s="261"/>
      <c r="JC23" s="261"/>
      <c r="JD23" s="261"/>
      <c r="JE23" s="261"/>
      <c r="JF23" s="261"/>
      <c r="JG23" s="261"/>
      <c r="JH23" s="261"/>
      <c r="JI23" s="261"/>
      <c r="JJ23" s="261"/>
      <c r="JK23" s="261"/>
      <c r="JL23" s="261"/>
      <c r="JM23" s="261"/>
      <c r="JN23" s="261"/>
      <c r="JO23" s="261"/>
      <c r="JP23" s="261"/>
      <c r="JQ23" s="261"/>
      <c r="JR23" s="261"/>
      <c r="JS23" s="261"/>
      <c r="JT23" s="261"/>
      <c r="JU23" s="261"/>
      <c r="JV23" s="261"/>
      <c r="JW23" s="261"/>
      <c r="JX23" s="261"/>
      <c r="JY23" s="261"/>
      <c r="JZ23" s="261"/>
      <c r="KA23" s="261"/>
      <c r="KB23" s="261"/>
      <c r="KC23" s="261"/>
      <c r="KD23" s="261"/>
      <c r="KE23" s="261"/>
      <c r="KF23" s="261"/>
      <c r="KG23" s="261"/>
      <c r="KH23" s="261"/>
      <c r="KI23" s="261"/>
      <c r="KJ23" s="261"/>
      <c r="KK23" s="261"/>
      <c r="KL23" s="261"/>
      <c r="KM23" s="261"/>
      <c r="KN23" s="261"/>
      <c r="KO23" s="261"/>
      <c r="KP23" s="261"/>
      <c r="KQ23" s="261"/>
      <c r="KR23" s="261"/>
      <c r="KS23" s="261"/>
      <c r="KT23" s="261"/>
      <c r="KU23" s="261"/>
      <c r="KV23" s="261"/>
      <c r="KW23" s="261"/>
      <c r="KX23" s="261"/>
      <c r="KY23" s="261"/>
      <c r="KZ23" s="261"/>
      <c r="LA23" s="261"/>
      <c r="LB23" s="261"/>
      <c r="LC23" s="261"/>
      <c r="LD23" s="261"/>
      <c r="LE23" s="261"/>
      <c r="LF23" s="261"/>
      <c r="LG23" s="261"/>
      <c r="LH23" s="261"/>
      <c r="LI23" s="261"/>
      <c r="LJ23" s="261"/>
      <c r="LK23" s="261"/>
      <c r="LL23" s="261"/>
      <c r="LM23" s="261"/>
      <c r="LN23" s="261"/>
      <c r="LO23" s="261"/>
      <c r="LP23" s="261"/>
      <c r="LQ23" s="261"/>
      <c r="LR23" s="261"/>
      <c r="LS23" s="261"/>
      <c r="LT23" s="261"/>
      <c r="LU23" s="261"/>
      <c r="LV23" s="261"/>
      <c r="LW23" s="261"/>
      <c r="LX23" s="261"/>
      <c r="LY23" s="261"/>
      <c r="LZ23" s="261"/>
      <c r="MA23" s="261"/>
      <c r="MB23" s="261"/>
      <c r="MC23" s="261"/>
      <c r="MD23" s="261"/>
      <c r="ME23" s="261"/>
      <c r="MF23" s="261"/>
      <c r="MG23" s="261"/>
      <c r="MH23" s="261"/>
      <c r="MI23" s="261"/>
      <c r="MJ23" s="261"/>
      <c r="MK23" s="261"/>
      <c r="ML23" s="261"/>
      <c r="MM23" s="261"/>
      <c r="MN23" s="261"/>
      <c r="MO23" s="261"/>
      <c r="MP23" s="261"/>
      <c r="MQ23" s="261"/>
      <c r="MR23" s="261"/>
      <c r="MS23" s="261"/>
      <c r="MT23" s="261"/>
      <c r="MU23" s="261"/>
      <c r="MV23" s="261"/>
      <c r="MW23" s="261"/>
      <c r="MX23" s="261"/>
      <c r="MY23" s="261"/>
      <c r="MZ23" s="261"/>
      <c r="NA23" s="261"/>
      <c r="NB23" s="261"/>
      <c r="NC23" s="261"/>
      <c r="ND23" s="261"/>
      <c r="NE23" s="261"/>
      <c r="NF23" s="261"/>
      <c r="NG23" s="261"/>
      <c r="NH23" s="261"/>
      <c r="NI23" s="261"/>
      <c r="NJ23" s="261"/>
      <c r="NK23" s="261"/>
      <c r="NL23" s="261"/>
      <c r="NM23" s="261"/>
      <c r="NN23" s="261"/>
      <c r="NO23" s="261"/>
      <c r="NP23" s="261"/>
      <c r="NQ23" s="261"/>
      <c r="NR23" s="261"/>
      <c r="NS23" s="261"/>
      <c r="NT23" s="261"/>
      <c r="NU23" s="261"/>
      <c r="NV23" s="261"/>
      <c r="NW23" s="261"/>
      <c r="NX23" s="261"/>
      <c r="NY23" s="261"/>
      <c r="NZ23" s="261"/>
      <c r="OA23" s="261"/>
      <c r="OB23" s="261"/>
      <c r="OC23" s="261"/>
      <c r="OD23" s="261"/>
      <c r="OE23" s="261"/>
      <c r="OF23" s="261"/>
      <c r="OG23" s="261"/>
      <c r="OH23" s="261"/>
      <c r="OI23" s="261"/>
      <c r="OJ23" s="261"/>
      <c r="OK23" s="261"/>
      <c r="OL23" s="261"/>
      <c r="OM23" s="261"/>
      <c r="ON23" s="261"/>
      <c r="OO23" s="261"/>
      <c r="OP23" s="261"/>
      <c r="OQ23" s="261"/>
      <c r="OR23" s="261"/>
      <c r="OS23" s="261"/>
      <c r="OT23" s="261"/>
      <c r="OU23" s="261"/>
      <c r="OV23" s="261"/>
      <c r="OW23" s="261"/>
      <c r="OX23" s="261"/>
      <c r="OY23" s="261"/>
      <c r="OZ23" s="261"/>
      <c r="PA23" s="261"/>
      <c r="PB23" s="261"/>
      <c r="PC23" s="261"/>
      <c r="PD23" s="261"/>
      <c r="PE23" s="261"/>
      <c r="PF23" s="261"/>
      <c r="PG23" s="261"/>
      <c r="PH23" s="261"/>
      <c r="PI23" s="261"/>
      <c r="PJ23" s="261"/>
      <c r="PK23" s="261"/>
      <c r="PL23" s="261"/>
      <c r="PM23" s="261"/>
      <c r="PN23" s="261"/>
      <c r="PO23" s="261"/>
      <c r="PP23" s="261"/>
      <c r="PQ23" s="261"/>
      <c r="PR23" s="261"/>
      <c r="PS23" s="261"/>
      <c r="PT23" s="261"/>
      <c r="PU23" s="261"/>
      <c r="PV23" s="261"/>
      <c r="PW23" s="261"/>
      <c r="PX23" s="261"/>
      <c r="PY23" s="261"/>
      <c r="PZ23" s="261"/>
      <c r="QA23" s="261"/>
      <c r="QB23" s="261"/>
      <c r="QC23" s="261"/>
      <c r="QD23" s="261"/>
      <c r="QE23" s="261"/>
      <c r="QF23" s="261"/>
      <c r="QG23" s="261"/>
      <c r="QH23" s="261"/>
      <c r="QI23" s="261"/>
      <c r="QJ23" s="261"/>
      <c r="QK23" s="261"/>
      <c r="QL23" s="261"/>
      <c r="QM23" s="261"/>
      <c r="QN23" s="261"/>
      <c r="QO23" s="261"/>
      <c r="QP23" s="261"/>
      <c r="QQ23" s="261"/>
      <c r="QR23" s="261"/>
      <c r="QS23" s="261"/>
      <c r="QT23" s="261"/>
      <c r="QU23" s="261"/>
      <c r="QV23" s="261"/>
      <c r="QW23" s="261"/>
      <c r="QX23" s="261"/>
      <c r="QY23" s="261"/>
      <c r="QZ23" s="261"/>
      <c r="RA23" s="261"/>
      <c r="RB23" s="261"/>
      <c r="RC23" s="261"/>
      <c r="RD23" s="261"/>
      <c r="RE23" s="261"/>
      <c r="RF23" s="261"/>
      <c r="RG23" s="261"/>
      <c r="RH23" s="261"/>
      <c r="RI23" s="261"/>
      <c r="RJ23" s="261"/>
      <c r="RK23" s="261"/>
      <c r="RL23" s="261"/>
      <c r="RM23" s="261"/>
      <c r="RN23" s="261"/>
      <c r="RO23" s="261"/>
      <c r="RP23" s="261"/>
      <c r="RQ23" s="261"/>
      <c r="RR23" s="261"/>
      <c r="RS23" s="261"/>
      <c r="RT23" s="261"/>
      <c r="RU23" s="261"/>
      <c r="RV23" s="261"/>
      <c r="RW23" s="261"/>
      <c r="RX23" s="261"/>
      <c r="RY23" s="261"/>
      <c r="RZ23" s="261"/>
      <c r="SA23" s="261"/>
      <c r="SB23" s="261"/>
      <c r="SC23" s="261"/>
      <c r="SD23" s="261"/>
      <c r="SE23" s="261"/>
      <c r="SF23" s="261"/>
      <c r="SG23" s="261"/>
      <c r="SH23" s="261"/>
      <c r="SI23" s="261"/>
      <c r="SJ23" s="261"/>
      <c r="SK23" s="261"/>
      <c r="SL23" s="261"/>
      <c r="SM23" s="261"/>
      <c r="SN23" s="261"/>
      <c r="SO23" s="261"/>
      <c r="SP23" s="261"/>
      <c r="SQ23" s="261"/>
      <c r="SR23" s="261"/>
      <c r="SS23" s="261"/>
      <c r="ST23" s="261"/>
      <c r="SU23" s="261"/>
      <c r="SV23" s="261"/>
      <c r="SW23" s="261"/>
      <c r="SX23" s="261"/>
      <c r="SY23" s="261"/>
      <c r="SZ23" s="261"/>
      <c r="TA23" s="261"/>
      <c r="TB23" s="261"/>
      <c r="TC23" s="261"/>
      <c r="TD23" s="261"/>
      <c r="TE23" s="261"/>
      <c r="TF23" s="261"/>
      <c r="TG23" s="261"/>
      <c r="TH23" s="261"/>
      <c r="TI23" s="261"/>
      <c r="TJ23" s="261"/>
      <c r="TK23" s="261"/>
      <c r="TL23" s="261"/>
      <c r="TM23" s="261"/>
      <c r="TN23" s="261"/>
      <c r="TO23" s="261"/>
      <c r="TP23" s="261"/>
      <c r="TQ23" s="261"/>
      <c r="TR23" s="261"/>
      <c r="TS23" s="261"/>
      <c r="TT23" s="261"/>
      <c r="TU23" s="261"/>
      <c r="TV23" s="261"/>
      <c r="TW23" s="261"/>
      <c r="TX23" s="261"/>
      <c r="TY23" s="261"/>
      <c r="TZ23" s="261"/>
      <c r="UA23" s="261"/>
      <c r="UB23" s="261"/>
      <c r="UC23" s="261"/>
      <c r="UD23" s="261"/>
      <c r="UE23" s="261"/>
      <c r="UF23" s="261"/>
      <c r="UG23" s="261"/>
      <c r="UH23" s="261"/>
      <c r="UI23" s="261"/>
      <c r="UJ23" s="261"/>
      <c r="UK23" s="261"/>
      <c r="UL23" s="261"/>
      <c r="UM23" s="261"/>
      <c r="UN23" s="261"/>
      <c r="UO23" s="261"/>
      <c r="UP23" s="261"/>
      <c r="UQ23" s="261"/>
      <c r="UR23" s="261"/>
      <c r="US23" s="261"/>
      <c r="UT23" s="261"/>
      <c r="UU23" s="261"/>
      <c r="UV23" s="261"/>
      <c r="UW23" s="261"/>
      <c r="UX23" s="261"/>
      <c r="UY23" s="261"/>
      <c r="UZ23" s="261"/>
      <c r="VA23" s="261"/>
      <c r="VB23" s="261"/>
      <c r="VC23" s="261"/>
      <c r="VD23" s="261"/>
      <c r="VE23" s="261"/>
      <c r="VF23" s="261"/>
      <c r="VG23" s="261"/>
      <c r="VH23" s="261"/>
      <c r="VI23" s="261"/>
      <c r="VJ23" s="261"/>
      <c r="VK23" s="261"/>
      <c r="VL23" s="261"/>
      <c r="VM23" s="261"/>
      <c r="VN23" s="261"/>
      <c r="VO23" s="261"/>
      <c r="VP23" s="261"/>
      <c r="VQ23" s="261"/>
      <c r="VR23" s="261"/>
      <c r="VS23" s="261"/>
      <c r="VT23" s="261"/>
      <c r="VU23" s="261"/>
      <c r="VV23" s="261"/>
      <c r="VW23" s="261"/>
      <c r="VX23" s="261"/>
      <c r="VY23" s="261"/>
      <c r="VZ23" s="261"/>
      <c r="WA23" s="261"/>
      <c r="WB23" s="261"/>
      <c r="WC23" s="261"/>
      <c r="WD23" s="261"/>
      <c r="WE23" s="261"/>
      <c r="WF23" s="261"/>
      <c r="WG23" s="261"/>
      <c r="WH23" s="261"/>
      <c r="WI23" s="261"/>
      <c r="WJ23" s="261"/>
      <c r="WK23" s="261"/>
      <c r="WL23" s="261"/>
      <c r="WM23" s="261"/>
      <c r="WN23" s="261"/>
      <c r="WO23" s="261"/>
      <c r="WP23" s="261"/>
      <c r="WQ23" s="261"/>
      <c r="WR23" s="261"/>
      <c r="WS23" s="261"/>
      <c r="WT23" s="261"/>
      <c r="WU23" s="261"/>
      <c r="WV23" s="261"/>
      <c r="WW23" s="261"/>
      <c r="WX23" s="261"/>
      <c r="WY23" s="261"/>
      <c r="WZ23" s="261"/>
      <c r="XA23" s="261"/>
      <c r="XB23" s="261"/>
      <c r="XC23" s="261"/>
      <c r="XD23" s="261"/>
      <c r="XE23" s="261"/>
      <c r="XF23" s="261"/>
      <c r="XG23" s="261"/>
      <c r="XH23" s="261"/>
      <c r="XI23" s="261"/>
      <c r="XJ23" s="261"/>
      <c r="XK23" s="261"/>
      <c r="XL23" s="261"/>
      <c r="XM23" s="261"/>
      <c r="XN23" s="261"/>
      <c r="XO23" s="261"/>
      <c r="XP23" s="261"/>
      <c r="XQ23" s="261"/>
      <c r="XR23" s="261"/>
      <c r="XS23" s="261"/>
      <c r="XT23" s="261"/>
      <c r="XU23" s="261"/>
      <c r="XV23" s="261"/>
      <c r="XW23" s="261"/>
      <c r="XX23" s="261"/>
      <c r="XY23" s="261"/>
      <c r="XZ23" s="261"/>
      <c r="YA23" s="261"/>
      <c r="YB23" s="261"/>
      <c r="YC23" s="261"/>
      <c r="YD23" s="261"/>
      <c r="YE23" s="261"/>
      <c r="YF23" s="261"/>
      <c r="YG23" s="261"/>
      <c r="YH23" s="261"/>
      <c r="YI23" s="261"/>
      <c r="YJ23" s="261"/>
      <c r="YK23" s="261"/>
      <c r="YL23" s="261"/>
      <c r="YM23" s="261"/>
      <c r="YN23" s="261"/>
      <c r="YO23" s="261"/>
      <c r="YP23" s="261"/>
      <c r="YQ23" s="261"/>
      <c r="YR23" s="261"/>
      <c r="YS23" s="261"/>
      <c r="YT23" s="261"/>
      <c r="YU23" s="261"/>
      <c r="YV23" s="261"/>
      <c r="YW23" s="261"/>
      <c r="YX23" s="261"/>
      <c r="YY23" s="261"/>
      <c r="YZ23" s="261"/>
      <c r="ZA23" s="261"/>
      <c r="ZB23" s="261"/>
      <c r="ZC23" s="261"/>
      <c r="ZD23" s="261"/>
      <c r="ZE23" s="261"/>
    </row>
    <row r="24" spans="21:681"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L24" s="95"/>
      <c r="AM24" s="95"/>
      <c r="AN24" s="95"/>
      <c r="AO24" s="95"/>
      <c r="AP24" s="95"/>
      <c r="AQ24" s="95"/>
      <c r="AS24" s="95"/>
      <c r="AT24" s="95"/>
      <c r="AU24" s="95"/>
      <c r="AV24" s="95"/>
      <c r="AW24" s="95"/>
      <c r="BM24" s="394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261"/>
      <c r="FL24" s="261"/>
      <c r="FM24" s="261"/>
      <c r="FN24" s="261"/>
      <c r="FO24" s="261"/>
      <c r="FP24" s="261"/>
      <c r="FQ24" s="261"/>
      <c r="FR24" s="261"/>
      <c r="FS24" s="261"/>
      <c r="FT24" s="261"/>
      <c r="FU24" s="261"/>
      <c r="FV24" s="261"/>
      <c r="FW24" s="261"/>
      <c r="FX24" s="261"/>
      <c r="FY24" s="261"/>
      <c r="FZ24" s="261"/>
      <c r="GA24" s="261"/>
      <c r="GB24" s="261"/>
      <c r="GC24" s="261"/>
      <c r="GD24" s="261"/>
      <c r="GE24" s="261"/>
      <c r="GF24" s="261"/>
      <c r="GG24" s="261"/>
      <c r="GH24" s="261"/>
      <c r="GI24" s="261"/>
      <c r="GJ24" s="261"/>
      <c r="GK24" s="261"/>
      <c r="GL24" s="261"/>
      <c r="GM24" s="261"/>
      <c r="GN24" s="261"/>
      <c r="GO24" s="261"/>
      <c r="GP24" s="261"/>
      <c r="GQ24" s="261"/>
      <c r="GR24" s="261"/>
      <c r="GS24" s="261"/>
      <c r="GT24" s="261"/>
      <c r="GU24" s="261"/>
      <c r="GV24" s="261"/>
      <c r="GW24" s="261"/>
      <c r="GX24" s="261"/>
      <c r="GY24" s="261"/>
      <c r="GZ24" s="261"/>
      <c r="HA24" s="261"/>
      <c r="HB24" s="261"/>
      <c r="HC24" s="261"/>
      <c r="HD24" s="261"/>
      <c r="HE24" s="261"/>
      <c r="HF24" s="261"/>
      <c r="HG24" s="261"/>
      <c r="HH24" s="261"/>
      <c r="HI24" s="261"/>
      <c r="HJ24" s="261"/>
      <c r="HK24" s="261"/>
      <c r="HL24" s="261"/>
      <c r="HM24" s="261"/>
      <c r="HN24" s="261"/>
      <c r="HO24" s="261"/>
      <c r="HP24" s="261"/>
      <c r="HQ24" s="261"/>
      <c r="HR24" s="261"/>
      <c r="HS24" s="261"/>
      <c r="HT24" s="261"/>
      <c r="HU24" s="261"/>
      <c r="HV24" s="261"/>
      <c r="HW24" s="261"/>
      <c r="HX24" s="261"/>
      <c r="HY24" s="261"/>
      <c r="HZ24" s="261"/>
      <c r="IA24" s="261"/>
      <c r="IB24" s="261"/>
      <c r="IC24" s="261"/>
      <c r="ID24" s="261"/>
      <c r="IE24" s="261"/>
      <c r="IF24" s="261"/>
      <c r="IG24" s="261"/>
      <c r="IH24" s="261"/>
      <c r="II24" s="261"/>
      <c r="IJ24" s="261"/>
      <c r="IK24" s="261"/>
      <c r="IL24" s="261"/>
      <c r="IM24" s="261"/>
      <c r="IN24" s="261"/>
      <c r="IO24" s="261"/>
      <c r="IP24" s="261"/>
      <c r="IQ24" s="261"/>
      <c r="IR24" s="261"/>
      <c r="IS24" s="261"/>
      <c r="IT24" s="261"/>
      <c r="IU24" s="261"/>
      <c r="IV24" s="261"/>
      <c r="IW24" s="261"/>
      <c r="IX24" s="261"/>
      <c r="IY24" s="261"/>
      <c r="IZ24" s="261"/>
      <c r="JA24" s="261"/>
      <c r="JB24" s="261"/>
      <c r="JC24" s="261"/>
      <c r="JD24" s="261"/>
      <c r="JE24" s="261"/>
      <c r="JF24" s="261"/>
      <c r="JG24" s="261"/>
      <c r="JH24" s="261"/>
      <c r="JI24" s="261"/>
      <c r="JJ24" s="261"/>
      <c r="JK24" s="261"/>
      <c r="JL24" s="261"/>
      <c r="JM24" s="261"/>
      <c r="JN24" s="261"/>
      <c r="JO24" s="261"/>
      <c r="JP24" s="261"/>
      <c r="JQ24" s="261"/>
      <c r="JR24" s="261"/>
      <c r="JS24" s="261"/>
      <c r="JT24" s="261"/>
      <c r="JU24" s="261"/>
      <c r="JV24" s="261"/>
      <c r="JW24" s="261"/>
      <c r="JX24" s="261"/>
      <c r="JY24" s="261"/>
      <c r="JZ24" s="261"/>
      <c r="KA24" s="261"/>
      <c r="KB24" s="261"/>
      <c r="KC24" s="261"/>
      <c r="KD24" s="261"/>
      <c r="KE24" s="261"/>
      <c r="KF24" s="261"/>
      <c r="KG24" s="261"/>
      <c r="KH24" s="261"/>
      <c r="KI24" s="261"/>
      <c r="KJ24" s="261"/>
      <c r="KK24" s="261"/>
      <c r="KL24" s="261"/>
      <c r="KM24" s="261"/>
      <c r="KN24" s="261"/>
      <c r="KO24" s="261"/>
      <c r="KP24" s="261"/>
      <c r="KQ24" s="261"/>
      <c r="KR24" s="261"/>
      <c r="KS24" s="261"/>
      <c r="KT24" s="261"/>
      <c r="KU24" s="261"/>
      <c r="KV24" s="261"/>
      <c r="KW24" s="261"/>
      <c r="KX24" s="261"/>
      <c r="KY24" s="261"/>
      <c r="KZ24" s="261"/>
      <c r="LA24" s="261"/>
      <c r="LB24" s="261"/>
      <c r="LC24" s="261"/>
      <c r="LD24" s="261"/>
      <c r="LE24" s="261"/>
      <c r="LF24" s="261"/>
      <c r="LG24" s="261"/>
      <c r="LH24" s="261"/>
      <c r="LI24" s="261"/>
      <c r="LJ24" s="261"/>
      <c r="LK24" s="261"/>
      <c r="LL24" s="261"/>
      <c r="LM24" s="261"/>
      <c r="LN24" s="261"/>
      <c r="LO24" s="261"/>
      <c r="LP24" s="261"/>
      <c r="LQ24" s="261"/>
      <c r="LR24" s="261"/>
      <c r="LS24" s="261"/>
      <c r="LT24" s="261"/>
      <c r="LU24" s="261"/>
      <c r="LV24" s="261"/>
      <c r="LW24" s="261"/>
      <c r="LX24" s="261"/>
      <c r="LY24" s="261"/>
      <c r="LZ24" s="261"/>
      <c r="MA24" s="261"/>
      <c r="MB24" s="261"/>
      <c r="MC24" s="261"/>
      <c r="MD24" s="261"/>
      <c r="ME24" s="261"/>
      <c r="MF24" s="261"/>
      <c r="MG24" s="261"/>
      <c r="MH24" s="261"/>
      <c r="MI24" s="261"/>
      <c r="MJ24" s="261"/>
      <c r="MK24" s="261"/>
      <c r="ML24" s="261"/>
      <c r="MM24" s="261"/>
      <c r="MN24" s="261"/>
      <c r="MO24" s="261"/>
      <c r="MP24" s="261"/>
      <c r="MQ24" s="261"/>
      <c r="MR24" s="261"/>
      <c r="MS24" s="261"/>
      <c r="MT24" s="261"/>
      <c r="MU24" s="261"/>
      <c r="MV24" s="261"/>
      <c r="MW24" s="261"/>
      <c r="MX24" s="261"/>
      <c r="MY24" s="261"/>
      <c r="MZ24" s="261"/>
      <c r="NA24" s="261"/>
      <c r="NB24" s="261"/>
      <c r="NC24" s="261"/>
      <c r="ND24" s="261"/>
      <c r="NE24" s="261"/>
      <c r="NF24" s="261"/>
      <c r="NG24" s="261"/>
      <c r="NH24" s="261"/>
      <c r="NI24" s="261"/>
      <c r="NJ24" s="261"/>
      <c r="NK24" s="261"/>
      <c r="NL24" s="261"/>
      <c r="NM24" s="261"/>
      <c r="NN24" s="261"/>
      <c r="NO24" s="261"/>
      <c r="NP24" s="261"/>
      <c r="NQ24" s="261"/>
      <c r="NR24" s="261"/>
      <c r="NS24" s="261"/>
      <c r="NT24" s="261"/>
      <c r="NU24" s="261"/>
      <c r="NV24" s="261"/>
      <c r="NW24" s="261"/>
      <c r="NX24" s="261"/>
      <c r="NY24" s="261"/>
      <c r="NZ24" s="261"/>
      <c r="OA24" s="261"/>
      <c r="OB24" s="261"/>
      <c r="OC24" s="261"/>
      <c r="OD24" s="261"/>
      <c r="OE24" s="261"/>
      <c r="OF24" s="261"/>
      <c r="OG24" s="261"/>
      <c r="OH24" s="261"/>
      <c r="OI24" s="261"/>
      <c r="OJ24" s="261"/>
      <c r="OK24" s="261"/>
      <c r="OL24" s="261"/>
      <c r="OM24" s="261"/>
      <c r="ON24" s="261"/>
      <c r="OO24" s="261"/>
      <c r="OP24" s="261"/>
      <c r="OQ24" s="261"/>
      <c r="OR24" s="261"/>
      <c r="OS24" s="261"/>
      <c r="OT24" s="261"/>
      <c r="OU24" s="261"/>
      <c r="OV24" s="261"/>
      <c r="OW24" s="261"/>
      <c r="OX24" s="261"/>
      <c r="OY24" s="261"/>
      <c r="OZ24" s="261"/>
      <c r="PA24" s="261"/>
      <c r="PB24" s="261"/>
      <c r="PC24" s="261"/>
      <c r="PD24" s="261"/>
      <c r="PE24" s="261"/>
      <c r="PF24" s="261"/>
      <c r="PG24" s="261"/>
      <c r="PH24" s="261"/>
      <c r="PI24" s="261"/>
      <c r="PJ24" s="261"/>
      <c r="PK24" s="261"/>
      <c r="PL24" s="261"/>
      <c r="PM24" s="261"/>
      <c r="PN24" s="261"/>
      <c r="PO24" s="261"/>
      <c r="PP24" s="261"/>
      <c r="PQ24" s="261"/>
      <c r="PR24" s="261"/>
      <c r="PS24" s="261"/>
      <c r="PT24" s="261"/>
      <c r="PU24" s="261"/>
      <c r="PV24" s="261"/>
      <c r="PW24" s="261"/>
      <c r="PX24" s="261"/>
      <c r="PY24" s="261"/>
      <c r="PZ24" s="261"/>
      <c r="QA24" s="261"/>
      <c r="QB24" s="261"/>
      <c r="QC24" s="261"/>
      <c r="QD24" s="261"/>
      <c r="QE24" s="261"/>
      <c r="QF24" s="261"/>
      <c r="QG24" s="261"/>
      <c r="QH24" s="261"/>
      <c r="QI24" s="261"/>
      <c r="QJ24" s="261"/>
      <c r="QK24" s="261"/>
      <c r="QL24" s="261"/>
      <c r="QM24" s="261"/>
      <c r="QN24" s="261"/>
      <c r="QO24" s="261"/>
      <c r="QP24" s="261"/>
      <c r="QQ24" s="261"/>
      <c r="QR24" s="261"/>
      <c r="QS24" s="261"/>
      <c r="QT24" s="261"/>
      <c r="QU24" s="261"/>
      <c r="QV24" s="261"/>
      <c r="QW24" s="261"/>
      <c r="QX24" s="261"/>
      <c r="QY24" s="261"/>
      <c r="QZ24" s="261"/>
      <c r="RA24" s="261"/>
      <c r="RB24" s="261"/>
      <c r="RC24" s="261"/>
      <c r="RD24" s="261"/>
      <c r="RE24" s="261"/>
      <c r="RF24" s="261"/>
      <c r="RG24" s="261"/>
      <c r="RH24" s="261"/>
      <c r="RI24" s="261"/>
      <c r="RJ24" s="261"/>
      <c r="RK24" s="261"/>
      <c r="RL24" s="261"/>
      <c r="RM24" s="261"/>
      <c r="RN24" s="261"/>
      <c r="RO24" s="261"/>
      <c r="RP24" s="261"/>
      <c r="RQ24" s="261"/>
      <c r="RR24" s="261"/>
      <c r="RS24" s="261"/>
      <c r="RT24" s="261"/>
      <c r="RU24" s="261"/>
      <c r="RV24" s="261"/>
      <c r="RW24" s="261"/>
      <c r="RX24" s="261"/>
      <c r="RY24" s="261"/>
      <c r="RZ24" s="261"/>
      <c r="SA24" s="261"/>
      <c r="SB24" s="261"/>
      <c r="SC24" s="261"/>
      <c r="SD24" s="261"/>
      <c r="SE24" s="261"/>
      <c r="SF24" s="261"/>
      <c r="SG24" s="261"/>
      <c r="SH24" s="261"/>
      <c r="SI24" s="261"/>
      <c r="SJ24" s="261"/>
      <c r="SK24" s="261"/>
      <c r="SL24" s="261"/>
      <c r="SM24" s="261"/>
      <c r="SN24" s="261"/>
      <c r="SO24" s="261"/>
      <c r="SP24" s="261"/>
      <c r="SQ24" s="261"/>
      <c r="SR24" s="261"/>
      <c r="SS24" s="261"/>
      <c r="ST24" s="261"/>
      <c r="SU24" s="261"/>
      <c r="SV24" s="261"/>
      <c r="SW24" s="261"/>
      <c r="SX24" s="261"/>
      <c r="SY24" s="261"/>
      <c r="SZ24" s="261"/>
      <c r="TA24" s="261"/>
      <c r="TB24" s="261"/>
      <c r="TC24" s="261"/>
      <c r="TD24" s="261"/>
      <c r="TE24" s="261"/>
      <c r="TF24" s="261"/>
      <c r="TG24" s="261"/>
      <c r="TH24" s="261"/>
      <c r="TI24" s="261"/>
      <c r="TJ24" s="261"/>
      <c r="TK24" s="261"/>
      <c r="TL24" s="261"/>
      <c r="TM24" s="261"/>
      <c r="TN24" s="261"/>
      <c r="TO24" s="261"/>
      <c r="TP24" s="261"/>
      <c r="TQ24" s="261"/>
      <c r="TR24" s="261"/>
      <c r="TS24" s="261"/>
      <c r="TT24" s="261"/>
      <c r="TU24" s="261"/>
      <c r="TV24" s="261"/>
      <c r="TW24" s="261"/>
      <c r="TX24" s="261"/>
      <c r="TY24" s="261"/>
      <c r="TZ24" s="261"/>
      <c r="UA24" s="261"/>
      <c r="UB24" s="261"/>
      <c r="UC24" s="261"/>
      <c r="UD24" s="261"/>
      <c r="UE24" s="261"/>
      <c r="UF24" s="261"/>
      <c r="UG24" s="261"/>
      <c r="UH24" s="261"/>
      <c r="UI24" s="261"/>
      <c r="UJ24" s="261"/>
      <c r="UK24" s="261"/>
      <c r="UL24" s="261"/>
      <c r="UM24" s="261"/>
      <c r="UN24" s="261"/>
      <c r="UO24" s="261"/>
      <c r="UP24" s="261"/>
      <c r="UQ24" s="261"/>
      <c r="UR24" s="261"/>
      <c r="US24" s="261"/>
      <c r="UT24" s="261"/>
      <c r="UU24" s="261"/>
      <c r="UV24" s="261"/>
      <c r="UW24" s="261"/>
      <c r="UX24" s="261"/>
      <c r="UY24" s="261"/>
      <c r="UZ24" s="261"/>
      <c r="VA24" s="261"/>
      <c r="VB24" s="261"/>
      <c r="VC24" s="261"/>
      <c r="VD24" s="261"/>
      <c r="VE24" s="261"/>
      <c r="VF24" s="261"/>
      <c r="VG24" s="261"/>
      <c r="VH24" s="261"/>
      <c r="VI24" s="261"/>
      <c r="VJ24" s="261"/>
      <c r="VK24" s="261"/>
      <c r="VL24" s="261"/>
      <c r="VM24" s="261"/>
      <c r="VN24" s="261"/>
      <c r="VO24" s="261"/>
      <c r="VP24" s="261"/>
      <c r="VQ24" s="261"/>
      <c r="VR24" s="261"/>
      <c r="VS24" s="261"/>
      <c r="VT24" s="261"/>
      <c r="VU24" s="261"/>
      <c r="VV24" s="261"/>
      <c r="VW24" s="261"/>
      <c r="VX24" s="261"/>
      <c r="VY24" s="261"/>
      <c r="VZ24" s="261"/>
      <c r="WA24" s="261"/>
      <c r="WB24" s="261"/>
      <c r="WC24" s="261"/>
      <c r="WD24" s="261"/>
      <c r="WE24" s="261"/>
      <c r="WF24" s="261"/>
      <c r="WG24" s="261"/>
      <c r="WH24" s="261"/>
      <c r="WI24" s="261"/>
      <c r="WJ24" s="261"/>
      <c r="WK24" s="261"/>
      <c r="WL24" s="261"/>
      <c r="WM24" s="261"/>
      <c r="WN24" s="261"/>
      <c r="WO24" s="261"/>
      <c r="WP24" s="261"/>
      <c r="WQ24" s="261"/>
      <c r="WR24" s="261"/>
      <c r="WS24" s="261"/>
      <c r="WT24" s="261"/>
      <c r="WU24" s="261"/>
      <c r="WV24" s="261"/>
      <c r="WW24" s="261"/>
      <c r="WX24" s="261"/>
      <c r="WY24" s="261"/>
      <c r="WZ24" s="261"/>
      <c r="XA24" s="261"/>
      <c r="XB24" s="261"/>
      <c r="XC24" s="261"/>
      <c r="XD24" s="261"/>
      <c r="XE24" s="261"/>
      <c r="XF24" s="261"/>
      <c r="XG24" s="261"/>
      <c r="XH24" s="261"/>
      <c r="XI24" s="261"/>
      <c r="XJ24" s="261"/>
      <c r="XK24" s="261"/>
      <c r="XL24" s="261"/>
      <c r="XM24" s="261"/>
      <c r="XN24" s="261"/>
      <c r="XO24" s="261"/>
      <c r="XP24" s="261"/>
      <c r="XQ24" s="261"/>
      <c r="XR24" s="261"/>
      <c r="XS24" s="261"/>
      <c r="XT24" s="261"/>
      <c r="XU24" s="261"/>
      <c r="XV24" s="261"/>
      <c r="XW24" s="261"/>
      <c r="XX24" s="261"/>
      <c r="XY24" s="261"/>
      <c r="XZ24" s="261"/>
      <c r="YA24" s="261"/>
      <c r="YB24" s="261"/>
      <c r="YC24" s="261"/>
      <c r="YD24" s="261"/>
      <c r="YE24" s="261"/>
      <c r="YF24" s="261"/>
      <c r="YG24" s="261"/>
      <c r="YH24" s="261"/>
      <c r="YI24" s="261"/>
      <c r="YJ24" s="261"/>
      <c r="YK24" s="261"/>
      <c r="YL24" s="261"/>
      <c r="YM24" s="261"/>
      <c r="YN24" s="261"/>
      <c r="YO24" s="261"/>
      <c r="YP24" s="261"/>
      <c r="YQ24" s="261"/>
      <c r="YR24" s="261"/>
      <c r="YS24" s="261"/>
      <c r="YT24" s="261"/>
      <c r="YU24" s="261"/>
      <c r="YV24" s="261"/>
      <c r="YW24" s="261"/>
      <c r="YX24" s="261"/>
      <c r="YY24" s="261"/>
      <c r="YZ24" s="261"/>
      <c r="ZA24" s="261"/>
      <c r="ZB24" s="261"/>
      <c r="ZC24" s="261"/>
      <c r="ZD24" s="261"/>
      <c r="ZE24" s="261"/>
    </row>
    <row r="25" spans="21:681"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L25" s="95"/>
      <c r="AM25" s="95"/>
      <c r="AN25" s="95"/>
      <c r="AO25" s="95"/>
      <c r="AP25" s="95"/>
      <c r="AQ25" s="95"/>
      <c r="AS25" s="95"/>
      <c r="AT25" s="95"/>
      <c r="AU25" s="95"/>
      <c r="AV25" s="95"/>
      <c r="AW25" s="95"/>
      <c r="BM25" s="394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261"/>
      <c r="GP25" s="261"/>
      <c r="GQ25" s="261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  <c r="HI25" s="261"/>
      <c r="HJ25" s="261"/>
      <c r="HK25" s="261"/>
      <c r="HL25" s="261"/>
      <c r="HM25" s="261"/>
      <c r="HN25" s="261"/>
      <c r="HO25" s="261"/>
      <c r="HP25" s="261"/>
      <c r="HQ25" s="261"/>
      <c r="HR25" s="261"/>
      <c r="HS25" s="261"/>
      <c r="HT25" s="261"/>
      <c r="HU25" s="261"/>
      <c r="HV25" s="261"/>
      <c r="HW25" s="261"/>
      <c r="HX25" s="261"/>
      <c r="HY25" s="261"/>
      <c r="HZ25" s="261"/>
      <c r="IA25" s="261"/>
      <c r="IB25" s="261"/>
      <c r="IC25" s="261"/>
      <c r="ID25" s="261"/>
      <c r="IE25" s="261"/>
      <c r="IF25" s="261"/>
      <c r="IG25" s="261"/>
      <c r="IH25" s="261"/>
      <c r="II25" s="261"/>
      <c r="IJ25" s="261"/>
      <c r="IK25" s="261"/>
      <c r="IL25" s="261"/>
      <c r="IM25" s="261"/>
      <c r="IN25" s="261"/>
      <c r="IO25" s="261"/>
      <c r="IP25" s="261"/>
      <c r="IQ25" s="261"/>
      <c r="IR25" s="261"/>
      <c r="IS25" s="261"/>
      <c r="IT25" s="261"/>
      <c r="IU25" s="261"/>
      <c r="IV25" s="261"/>
      <c r="IW25" s="261"/>
      <c r="IX25" s="261"/>
      <c r="IY25" s="261"/>
      <c r="IZ25" s="261"/>
      <c r="JA25" s="261"/>
      <c r="JB25" s="261"/>
      <c r="JC25" s="261"/>
      <c r="JD25" s="261"/>
      <c r="JE25" s="261"/>
      <c r="JF25" s="261"/>
      <c r="JG25" s="261"/>
      <c r="JH25" s="261"/>
      <c r="JI25" s="261"/>
      <c r="JJ25" s="261"/>
      <c r="JK25" s="261"/>
      <c r="JL25" s="261"/>
      <c r="JM25" s="261"/>
      <c r="JN25" s="261"/>
      <c r="JO25" s="261"/>
      <c r="JP25" s="261"/>
      <c r="JQ25" s="261"/>
      <c r="JR25" s="261"/>
      <c r="JS25" s="261"/>
      <c r="JT25" s="261"/>
      <c r="JU25" s="261"/>
      <c r="JV25" s="261"/>
      <c r="JW25" s="261"/>
      <c r="JX25" s="261"/>
      <c r="JY25" s="261"/>
      <c r="JZ25" s="261"/>
      <c r="KA25" s="261"/>
      <c r="KB25" s="261"/>
      <c r="KC25" s="261"/>
      <c r="KD25" s="261"/>
      <c r="KE25" s="261"/>
      <c r="KF25" s="261"/>
      <c r="KG25" s="261"/>
      <c r="KH25" s="261"/>
      <c r="KI25" s="261"/>
      <c r="KJ25" s="261"/>
      <c r="KK25" s="261"/>
      <c r="KL25" s="261"/>
      <c r="KM25" s="261"/>
      <c r="KN25" s="261"/>
      <c r="KO25" s="261"/>
      <c r="KP25" s="261"/>
      <c r="KQ25" s="261"/>
      <c r="KR25" s="261"/>
      <c r="KS25" s="261"/>
      <c r="KT25" s="261"/>
      <c r="KU25" s="261"/>
      <c r="KV25" s="261"/>
      <c r="KW25" s="261"/>
      <c r="KX25" s="261"/>
      <c r="KY25" s="261"/>
      <c r="KZ25" s="261"/>
      <c r="LA25" s="261"/>
      <c r="LB25" s="261"/>
      <c r="LC25" s="261"/>
      <c r="LD25" s="261"/>
      <c r="LE25" s="261"/>
      <c r="LF25" s="261"/>
      <c r="LG25" s="261"/>
      <c r="LH25" s="261"/>
      <c r="LI25" s="261"/>
      <c r="LJ25" s="261"/>
      <c r="LK25" s="261"/>
      <c r="LL25" s="261"/>
      <c r="LM25" s="261"/>
      <c r="LN25" s="261"/>
      <c r="LO25" s="261"/>
      <c r="LP25" s="261"/>
      <c r="LQ25" s="261"/>
      <c r="LR25" s="261"/>
      <c r="LS25" s="261"/>
      <c r="LT25" s="261"/>
      <c r="LU25" s="261"/>
      <c r="LV25" s="261"/>
      <c r="LW25" s="261"/>
      <c r="LX25" s="261"/>
      <c r="LY25" s="261"/>
      <c r="LZ25" s="261"/>
      <c r="MA25" s="261"/>
      <c r="MB25" s="261"/>
      <c r="MC25" s="261"/>
      <c r="MD25" s="261"/>
      <c r="ME25" s="261"/>
      <c r="MF25" s="261"/>
      <c r="MG25" s="261"/>
      <c r="MH25" s="261"/>
      <c r="MI25" s="261"/>
      <c r="MJ25" s="261"/>
      <c r="MK25" s="261"/>
      <c r="ML25" s="261"/>
      <c r="MM25" s="261"/>
      <c r="MN25" s="261"/>
      <c r="MO25" s="261"/>
      <c r="MP25" s="261"/>
      <c r="MQ25" s="261"/>
      <c r="MR25" s="261"/>
      <c r="MS25" s="261"/>
      <c r="MT25" s="261"/>
      <c r="MU25" s="261"/>
      <c r="MV25" s="261"/>
      <c r="MW25" s="261"/>
      <c r="MX25" s="261"/>
      <c r="MY25" s="261"/>
      <c r="MZ25" s="261"/>
      <c r="NA25" s="261"/>
      <c r="NB25" s="261"/>
      <c r="NC25" s="261"/>
      <c r="ND25" s="261"/>
      <c r="NE25" s="261"/>
      <c r="NF25" s="261"/>
      <c r="NG25" s="261"/>
      <c r="NH25" s="261"/>
      <c r="NI25" s="261"/>
      <c r="NJ25" s="261"/>
      <c r="NK25" s="261"/>
      <c r="NL25" s="261"/>
      <c r="NM25" s="261"/>
      <c r="NN25" s="261"/>
      <c r="NO25" s="261"/>
      <c r="NP25" s="261"/>
      <c r="NQ25" s="261"/>
      <c r="NR25" s="261"/>
      <c r="NS25" s="261"/>
      <c r="NT25" s="261"/>
      <c r="NU25" s="261"/>
      <c r="NV25" s="261"/>
      <c r="NW25" s="261"/>
      <c r="NX25" s="261"/>
      <c r="NY25" s="261"/>
      <c r="NZ25" s="261"/>
      <c r="OA25" s="261"/>
      <c r="OB25" s="261"/>
      <c r="OC25" s="261"/>
      <c r="OD25" s="261"/>
      <c r="OE25" s="261"/>
      <c r="OF25" s="261"/>
      <c r="OG25" s="261"/>
      <c r="OH25" s="261"/>
      <c r="OI25" s="261"/>
      <c r="OJ25" s="261"/>
      <c r="OK25" s="261"/>
      <c r="OL25" s="261"/>
      <c r="OM25" s="261"/>
      <c r="ON25" s="261"/>
      <c r="OO25" s="261"/>
      <c r="OP25" s="261"/>
      <c r="OQ25" s="261"/>
      <c r="OR25" s="261"/>
      <c r="OS25" s="261"/>
      <c r="OT25" s="261"/>
      <c r="OU25" s="261"/>
      <c r="OV25" s="261"/>
      <c r="OW25" s="261"/>
      <c r="OX25" s="261"/>
      <c r="OY25" s="261"/>
      <c r="OZ25" s="261"/>
      <c r="PA25" s="261"/>
      <c r="PB25" s="261"/>
      <c r="PC25" s="261"/>
      <c r="PD25" s="261"/>
      <c r="PE25" s="261"/>
      <c r="PF25" s="261"/>
      <c r="PG25" s="261"/>
      <c r="PH25" s="261"/>
      <c r="PI25" s="261"/>
      <c r="PJ25" s="261"/>
      <c r="PK25" s="261"/>
      <c r="PL25" s="261"/>
      <c r="PM25" s="261"/>
      <c r="PN25" s="261"/>
      <c r="PO25" s="261"/>
      <c r="PP25" s="261"/>
      <c r="PQ25" s="261"/>
      <c r="PR25" s="261"/>
      <c r="PS25" s="261"/>
      <c r="PT25" s="261"/>
      <c r="PU25" s="261"/>
      <c r="PV25" s="261"/>
      <c r="PW25" s="261"/>
      <c r="PX25" s="261"/>
      <c r="PY25" s="261"/>
      <c r="PZ25" s="261"/>
      <c r="QA25" s="261"/>
      <c r="QB25" s="261"/>
      <c r="QC25" s="261"/>
      <c r="QD25" s="261"/>
      <c r="QE25" s="261"/>
      <c r="QF25" s="261"/>
      <c r="QG25" s="261"/>
      <c r="QH25" s="261"/>
      <c r="QI25" s="261"/>
      <c r="QJ25" s="261"/>
      <c r="QK25" s="261"/>
      <c r="QL25" s="261"/>
      <c r="QM25" s="261"/>
      <c r="QN25" s="261"/>
      <c r="QO25" s="261"/>
      <c r="QP25" s="261"/>
      <c r="QQ25" s="261"/>
      <c r="QR25" s="261"/>
      <c r="QS25" s="261"/>
      <c r="QT25" s="261"/>
      <c r="QU25" s="261"/>
      <c r="QV25" s="261"/>
      <c r="QW25" s="261"/>
      <c r="QX25" s="261"/>
      <c r="QY25" s="261"/>
      <c r="QZ25" s="261"/>
      <c r="RA25" s="261"/>
      <c r="RB25" s="261"/>
      <c r="RC25" s="261"/>
      <c r="RD25" s="261"/>
      <c r="RE25" s="261"/>
      <c r="RF25" s="261"/>
      <c r="RG25" s="261"/>
      <c r="RH25" s="261"/>
      <c r="RI25" s="261"/>
      <c r="RJ25" s="261"/>
      <c r="RK25" s="261"/>
      <c r="RL25" s="261"/>
      <c r="RM25" s="261"/>
      <c r="RN25" s="261"/>
      <c r="RO25" s="261"/>
      <c r="RP25" s="261"/>
      <c r="RQ25" s="261"/>
      <c r="RR25" s="261"/>
      <c r="RS25" s="261"/>
      <c r="RT25" s="261"/>
      <c r="RU25" s="261"/>
      <c r="RV25" s="261"/>
      <c r="RW25" s="261"/>
      <c r="RX25" s="261"/>
      <c r="RY25" s="261"/>
      <c r="RZ25" s="261"/>
      <c r="SA25" s="261"/>
      <c r="SB25" s="261"/>
      <c r="SC25" s="261"/>
      <c r="SD25" s="261"/>
      <c r="SE25" s="261"/>
      <c r="SF25" s="261"/>
      <c r="SG25" s="261"/>
      <c r="SH25" s="261"/>
      <c r="SI25" s="261"/>
      <c r="SJ25" s="261"/>
      <c r="SK25" s="261"/>
      <c r="SL25" s="261"/>
      <c r="SM25" s="261"/>
      <c r="SN25" s="261"/>
      <c r="SO25" s="261"/>
      <c r="SP25" s="261"/>
      <c r="SQ25" s="261"/>
      <c r="SR25" s="261"/>
      <c r="SS25" s="261"/>
      <c r="ST25" s="261"/>
      <c r="SU25" s="261"/>
      <c r="SV25" s="261"/>
      <c r="SW25" s="261"/>
      <c r="SX25" s="261"/>
      <c r="SY25" s="261"/>
      <c r="SZ25" s="261"/>
      <c r="TA25" s="261"/>
      <c r="TB25" s="261"/>
      <c r="TC25" s="261"/>
      <c r="TD25" s="261"/>
      <c r="TE25" s="261"/>
      <c r="TF25" s="261"/>
      <c r="TG25" s="261"/>
      <c r="TH25" s="261"/>
      <c r="TI25" s="261"/>
      <c r="TJ25" s="261"/>
      <c r="TK25" s="261"/>
      <c r="TL25" s="261"/>
      <c r="TM25" s="261"/>
      <c r="TN25" s="261"/>
      <c r="TO25" s="261"/>
      <c r="TP25" s="261"/>
      <c r="TQ25" s="261"/>
      <c r="TR25" s="261"/>
      <c r="TS25" s="261"/>
      <c r="TT25" s="261"/>
      <c r="TU25" s="261"/>
      <c r="TV25" s="261"/>
      <c r="TW25" s="261"/>
      <c r="TX25" s="261"/>
      <c r="TY25" s="261"/>
      <c r="TZ25" s="261"/>
      <c r="UA25" s="261"/>
      <c r="UB25" s="261"/>
      <c r="UC25" s="261"/>
      <c r="UD25" s="261"/>
      <c r="UE25" s="261"/>
      <c r="UF25" s="261"/>
      <c r="UG25" s="261"/>
      <c r="UH25" s="261"/>
      <c r="UI25" s="261"/>
      <c r="UJ25" s="261"/>
      <c r="UK25" s="261"/>
      <c r="UL25" s="261"/>
      <c r="UM25" s="261"/>
      <c r="UN25" s="261"/>
      <c r="UO25" s="261"/>
      <c r="UP25" s="261"/>
      <c r="UQ25" s="261"/>
      <c r="UR25" s="261"/>
      <c r="US25" s="261"/>
      <c r="UT25" s="261"/>
      <c r="UU25" s="261"/>
      <c r="UV25" s="261"/>
      <c r="UW25" s="261"/>
      <c r="UX25" s="261"/>
      <c r="UY25" s="261"/>
      <c r="UZ25" s="261"/>
      <c r="VA25" s="261"/>
      <c r="VB25" s="261"/>
      <c r="VC25" s="261"/>
      <c r="VD25" s="261"/>
      <c r="VE25" s="261"/>
      <c r="VF25" s="261"/>
      <c r="VG25" s="261"/>
      <c r="VH25" s="261"/>
      <c r="VI25" s="261"/>
      <c r="VJ25" s="261"/>
      <c r="VK25" s="261"/>
      <c r="VL25" s="261"/>
      <c r="VM25" s="261"/>
      <c r="VN25" s="261"/>
      <c r="VO25" s="261"/>
      <c r="VP25" s="261"/>
      <c r="VQ25" s="261"/>
      <c r="VR25" s="261"/>
      <c r="VS25" s="261"/>
      <c r="VT25" s="261"/>
      <c r="VU25" s="261"/>
      <c r="VV25" s="261"/>
      <c r="VW25" s="261"/>
      <c r="VX25" s="261"/>
      <c r="VY25" s="261"/>
      <c r="VZ25" s="261"/>
      <c r="WA25" s="261"/>
      <c r="WB25" s="261"/>
      <c r="WC25" s="261"/>
      <c r="WD25" s="261"/>
      <c r="WE25" s="261"/>
      <c r="WF25" s="261"/>
      <c r="WG25" s="261"/>
      <c r="WH25" s="261"/>
      <c r="WI25" s="261"/>
      <c r="WJ25" s="261"/>
      <c r="WK25" s="261"/>
      <c r="WL25" s="261"/>
      <c r="WM25" s="261"/>
      <c r="WN25" s="261"/>
      <c r="WO25" s="261"/>
      <c r="WP25" s="261"/>
      <c r="WQ25" s="261"/>
      <c r="WR25" s="261"/>
      <c r="WS25" s="261"/>
      <c r="WT25" s="261"/>
      <c r="WU25" s="261"/>
      <c r="WV25" s="261"/>
      <c r="WW25" s="261"/>
      <c r="WX25" s="261"/>
      <c r="WY25" s="261"/>
      <c r="WZ25" s="261"/>
      <c r="XA25" s="261"/>
      <c r="XB25" s="261"/>
      <c r="XC25" s="261"/>
      <c r="XD25" s="261"/>
      <c r="XE25" s="261"/>
      <c r="XF25" s="261"/>
      <c r="XG25" s="261"/>
      <c r="XH25" s="261"/>
      <c r="XI25" s="261"/>
      <c r="XJ25" s="261"/>
      <c r="XK25" s="261"/>
      <c r="XL25" s="261"/>
      <c r="XM25" s="261"/>
      <c r="XN25" s="261"/>
      <c r="XO25" s="261"/>
      <c r="XP25" s="261"/>
      <c r="XQ25" s="261"/>
      <c r="XR25" s="261"/>
      <c r="XS25" s="261"/>
      <c r="XT25" s="261"/>
      <c r="XU25" s="261"/>
      <c r="XV25" s="261"/>
      <c r="XW25" s="261"/>
      <c r="XX25" s="261"/>
      <c r="XY25" s="261"/>
      <c r="XZ25" s="261"/>
      <c r="YA25" s="261"/>
      <c r="YB25" s="261"/>
      <c r="YC25" s="261"/>
      <c r="YD25" s="261"/>
      <c r="YE25" s="261"/>
      <c r="YF25" s="261"/>
      <c r="YG25" s="261"/>
      <c r="YH25" s="261"/>
      <c r="YI25" s="261"/>
      <c r="YJ25" s="261"/>
      <c r="YK25" s="261"/>
      <c r="YL25" s="261"/>
      <c r="YM25" s="261"/>
      <c r="YN25" s="261"/>
      <c r="YO25" s="261"/>
      <c r="YP25" s="261"/>
      <c r="YQ25" s="261"/>
      <c r="YR25" s="261"/>
      <c r="YS25" s="261"/>
      <c r="YT25" s="261"/>
      <c r="YU25" s="261"/>
      <c r="YV25" s="261"/>
      <c r="YW25" s="261"/>
      <c r="YX25" s="261"/>
      <c r="YY25" s="261"/>
      <c r="YZ25" s="261"/>
      <c r="ZA25" s="261"/>
      <c r="ZB25" s="261"/>
      <c r="ZC25" s="261"/>
      <c r="ZD25" s="261"/>
      <c r="ZE25" s="261"/>
    </row>
    <row r="26" spans="21:681"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L26" s="95"/>
      <c r="AM26" s="95"/>
      <c r="AN26" s="95"/>
      <c r="AO26" s="95"/>
      <c r="AP26" s="95"/>
      <c r="AQ26" s="95"/>
      <c r="AS26" s="95"/>
      <c r="AT26" s="95"/>
      <c r="AU26" s="95"/>
      <c r="AV26" s="95"/>
      <c r="AW26" s="95"/>
      <c r="BM26" s="394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  <c r="GK26" s="261"/>
      <c r="GL26" s="261"/>
      <c r="GM26" s="261"/>
      <c r="GN26" s="261"/>
      <c r="GO26" s="261"/>
      <c r="GP26" s="261"/>
      <c r="GQ26" s="261"/>
      <c r="GR26" s="261"/>
      <c r="GS26" s="261"/>
      <c r="GT26" s="261"/>
      <c r="GU26" s="261"/>
      <c r="GV26" s="261"/>
      <c r="GW26" s="261"/>
      <c r="GX26" s="261"/>
      <c r="GY26" s="261"/>
      <c r="GZ26" s="261"/>
      <c r="HA26" s="261"/>
      <c r="HB26" s="261"/>
      <c r="HC26" s="261"/>
      <c r="HD26" s="261"/>
      <c r="HE26" s="261"/>
      <c r="HF26" s="261"/>
      <c r="HG26" s="261"/>
      <c r="HH26" s="261"/>
      <c r="HI26" s="261"/>
      <c r="HJ26" s="261"/>
      <c r="HK26" s="261"/>
      <c r="HL26" s="261"/>
      <c r="HM26" s="261"/>
      <c r="HN26" s="261"/>
      <c r="HO26" s="261"/>
      <c r="HP26" s="261"/>
      <c r="HQ26" s="261"/>
      <c r="HR26" s="261"/>
      <c r="HS26" s="261"/>
      <c r="HT26" s="261"/>
      <c r="HU26" s="261"/>
      <c r="HV26" s="261"/>
      <c r="HW26" s="261"/>
      <c r="HX26" s="261"/>
      <c r="HY26" s="261"/>
      <c r="HZ26" s="261"/>
      <c r="IA26" s="261"/>
      <c r="IB26" s="261"/>
      <c r="IC26" s="261"/>
      <c r="ID26" s="261"/>
      <c r="IE26" s="261"/>
      <c r="IF26" s="261"/>
      <c r="IG26" s="261"/>
      <c r="IH26" s="261"/>
      <c r="II26" s="261"/>
      <c r="IJ26" s="261"/>
      <c r="IK26" s="261"/>
      <c r="IL26" s="261"/>
      <c r="IM26" s="261"/>
      <c r="IN26" s="261"/>
      <c r="IO26" s="261"/>
      <c r="IP26" s="261"/>
      <c r="IQ26" s="261"/>
      <c r="IR26" s="261"/>
      <c r="IS26" s="261"/>
      <c r="IT26" s="261"/>
      <c r="IU26" s="261"/>
      <c r="IV26" s="261"/>
      <c r="IW26" s="261"/>
      <c r="IX26" s="261"/>
      <c r="IY26" s="261"/>
      <c r="IZ26" s="261"/>
      <c r="JA26" s="261"/>
      <c r="JB26" s="261"/>
      <c r="JC26" s="261"/>
      <c r="JD26" s="261"/>
      <c r="JE26" s="261"/>
      <c r="JF26" s="261"/>
      <c r="JG26" s="261"/>
      <c r="JH26" s="261"/>
      <c r="JI26" s="261"/>
      <c r="JJ26" s="261"/>
      <c r="JK26" s="261"/>
      <c r="JL26" s="261"/>
      <c r="JM26" s="261"/>
      <c r="JN26" s="261"/>
      <c r="JO26" s="261"/>
      <c r="JP26" s="261"/>
      <c r="JQ26" s="261"/>
      <c r="JR26" s="261"/>
      <c r="JS26" s="261"/>
      <c r="JT26" s="261"/>
      <c r="JU26" s="261"/>
      <c r="JV26" s="261"/>
      <c r="JW26" s="261"/>
      <c r="JX26" s="261"/>
      <c r="JY26" s="261"/>
      <c r="JZ26" s="261"/>
      <c r="KA26" s="261"/>
      <c r="KB26" s="261"/>
      <c r="KC26" s="261"/>
      <c r="KD26" s="261"/>
      <c r="KE26" s="261"/>
      <c r="KF26" s="261"/>
      <c r="KG26" s="261"/>
      <c r="KH26" s="261"/>
      <c r="KI26" s="261"/>
      <c r="KJ26" s="261"/>
      <c r="KK26" s="261"/>
      <c r="KL26" s="261"/>
      <c r="KM26" s="261"/>
      <c r="KN26" s="261"/>
      <c r="KO26" s="261"/>
      <c r="KP26" s="261"/>
      <c r="KQ26" s="261"/>
      <c r="KR26" s="261"/>
      <c r="KS26" s="261"/>
      <c r="KT26" s="261"/>
      <c r="KU26" s="261"/>
      <c r="KV26" s="261"/>
      <c r="KW26" s="261"/>
      <c r="KX26" s="261"/>
      <c r="KY26" s="261"/>
      <c r="KZ26" s="261"/>
      <c r="LA26" s="261"/>
      <c r="LB26" s="261"/>
      <c r="LC26" s="261"/>
      <c r="LD26" s="261"/>
      <c r="LE26" s="261"/>
      <c r="LF26" s="261"/>
      <c r="LG26" s="261"/>
      <c r="LH26" s="261"/>
      <c r="LI26" s="261"/>
      <c r="LJ26" s="261"/>
      <c r="LK26" s="261"/>
      <c r="LL26" s="261"/>
      <c r="LM26" s="261"/>
      <c r="LN26" s="261"/>
      <c r="LO26" s="261"/>
      <c r="LP26" s="261"/>
      <c r="LQ26" s="261"/>
      <c r="LR26" s="261"/>
      <c r="LS26" s="261"/>
      <c r="LT26" s="261"/>
      <c r="LU26" s="261"/>
      <c r="LV26" s="261"/>
      <c r="LW26" s="261"/>
      <c r="LX26" s="261"/>
      <c r="LY26" s="261"/>
      <c r="LZ26" s="261"/>
      <c r="MA26" s="261"/>
      <c r="MB26" s="261"/>
      <c r="MC26" s="261"/>
      <c r="MD26" s="261"/>
      <c r="ME26" s="261"/>
      <c r="MF26" s="261"/>
      <c r="MG26" s="261"/>
      <c r="MH26" s="261"/>
      <c r="MI26" s="261"/>
      <c r="MJ26" s="261"/>
      <c r="MK26" s="261"/>
      <c r="ML26" s="261"/>
      <c r="MM26" s="261"/>
      <c r="MN26" s="261"/>
      <c r="MO26" s="261"/>
      <c r="MP26" s="261"/>
      <c r="MQ26" s="261"/>
      <c r="MR26" s="261"/>
      <c r="MS26" s="261"/>
      <c r="MT26" s="261"/>
      <c r="MU26" s="261"/>
      <c r="MV26" s="261"/>
      <c r="MW26" s="261"/>
      <c r="MX26" s="261"/>
      <c r="MY26" s="261"/>
      <c r="MZ26" s="261"/>
      <c r="NA26" s="261"/>
      <c r="NB26" s="261"/>
      <c r="NC26" s="261"/>
      <c r="ND26" s="261"/>
      <c r="NE26" s="261"/>
      <c r="NF26" s="261"/>
      <c r="NG26" s="261"/>
      <c r="NH26" s="261"/>
      <c r="NI26" s="261"/>
      <c r="NJ26" s="261"/>
      <c r="NK26" s="261"/>
      <c r="NL26" s="261"/>
      <c r="NM26" s="261"/>
      <c r="NN26" s="261"/>
      <c r="NO26" s="261"/>
      <c r="NP26" s="261"/>
      <c r="NQ26" s="261"/>
      <c r="NR26" s="261"/>
      <c r="NS26" s="261"/>
      <c r="NT26" s="261"/>
      <c r="NU26" s="261"/>
      <c r="NV26" s="261"/>
      <c r="NW26" s="261"/>
      <c r="NX26" s="261"/>
      <c r="NY26" s="261"/>
      <c r="NZ26" s="261"/>
      <c r="OA26" s="261"/>
      <c r="OB26" s="261"/>
      <c r="OC26" s="261"/>
      <c r="OD26" s="261"/>
      <c r="OE26" s="261"/>
      <c r="OF26" s="261"/>
      <c r="OG26" s="261"/>
      <c r="OH26" s="261"/>
      <c r="OI26" s="261"/>
      <c r="OJ26" s="261"/>
      <c r="OK26" s="261"/>
      <c r="OL26" s="261"/>
      <c r="OM26" s="261"/>
      <c r="ON26" s="261"/>
      <c r="OO26" s="261"/>
      <c r="OP26" s="261"/>
      <c r="OQ26" s="261"/>
      <c r="OR26" s="261"/>
      <c r="OS26" s="261"/>
      <c r="OT26" s="261"/>
      <c r="OU26" s="261"/>
      <c r="OV26" s="261"/>
      <c r="OW26" s="261"/>
      <c r="OX26" s="261"/>
      <c r="OY26" s="261"/>
      <c r="OZ26" s="261"/>
      <c r="PA26" s="261"/>
      <c r="PB26" s="261"/>
      <c r="PC26" s="261"/>
      <c r="PD26" s="261"/>
      <c r="PE26" s="261"/>
      <c r="PF26" s="261"/>
      <c r="PG26" s="261"/>
      <c r="PH26" s="261"/>
      <c r="PI26" s="261"/>
      <c r="PJ26" s="261"/>
      <c r="PK26" s="261"/>
      <c r="PL26" s="261"/>
      <c r="PM26" s="261"/>
      <c r="PN26" s="261"/>
      <c r="PO26" s="261"/>
      <c r="PP26" s="261"/>
      <c r="PQ26" s="261"/>
      <c r="PR26" s="261"/>
      <c r="PS26" s="261"/>
      <c r="PT26" s="261"/>
      <c r="PU26" s="261"/>
      <c r="PV26" s="261"/>
      <c r="PW26" s="261"/>
      <c r="PX26" s="261"/>
      <c r="PY26" s="261"/>
      <c r="PZ26" s="261"/>
      <c r="QA26" s="261"/>
      <c r="QB26" s="261"/>
      <c r="QC26" s="261"/>
      <c r="QD26" s="261"/>
      <c r="QE26" s="261"/>
      <c r="QF26" s="261"/>
      <c r="QG26" s="261"/>
      <c r="QH26" s="261"/>
      <c r="QI26" s="261"/>
      <c r="QJ26" s="261"/>
      <c r="QK26" s="261"/>
      <c r="QL26" s="261"/>
      <c r="QM26" s="261"/>
      <c r="QN26" s="261"/>
      <c r="QO26" s="261"/>
      <c r="QP26" s="261"/>
      <c r="QQ26" s="261"/>
      <c r="QR26" s="261"/>
      <c r="QS26" s="261"/>
      <c r="QT26" s="261"/>
      <c r="QU26" s="261"/>
      <c r="QV26" s="261"/>
      <c r="QW26" s="261"/>
      <c r="QX26" s="261"/>
      <c r="QY26" s="261"/>
      <c r="QZ26" s="261"/>
      <c r="RA26" s="261"/>
      <c r="RB26" s="261"/>
      <c r="RC26" s="261"/>
      <c r="RD26" s="261"/>
      <c r="RE26" s="261"/>
      <c r="RF26" s="261"/>
      <c r="RG26" s="261"/>
      <c r="RH26" s="261"/>
      <c r="RI26" s="261"/>
      <c r="RJ26" s="261"/>
      <c r="RK26" s="261"/>
      <c r="RL26" s="261"/>
      <c r="RM26" s="261"/>
      <c r="RN26" s="261"/>
      <c r="RO26" s="261"/>
      <c r="RP26" s="261"/>
      <c r="RQ26" s="261"/>
      <c r="RR26" s="261"/>
      <c r="RS26" s="261"/>
      <c r="RT26" s="261"/>
      <c r="RU26" s="261"/>
      <c r="RV26" s="261"/>
      <c r="RW26" s="261"/>
      <c r="RX26" s="261"/>
      <c r="RY26" s="261"/>
      <c r="RZ26" s="261"/>
      <c r="SA26" s="261"/>
      <c r="SB26" s="261"/>
      <c r="SC26" s="261"/>
      <c r="SD26" s="261"/>
      <c r="SE26" s="261"/>
      <c r="SF26" s="261"/>
      <c r="SG26" s="261"/>
      <c r="SH26" s="261"/>
      <c r="SI26" s="261"/>
      <c r="SJ26" s="261"/>
      <c r="SK26" s="261"/>
      <c r="SL26" s="261"/>
      <c r="SM26" s="261"/>
      <c r="SN26" s="261"/>
      <c r="SO26" s="261"/>
      <c r="SP26" s="261"/>
      <c r="SQ26" s="261"/>
      <c r="SR26" s="261"/>
      <c r="SS26" s="261"/>
      <c r="ST26" s="261"/>
      <c r="SU26" s="261"/>
      <c r="SV26" s="261"/>
      <c r="SW26" s="261"/>
      <c r="SX26" s="261"/>
      <c r="SY26" s="261"/>
      <c r="SZ26" s="261"/>
      <c r="TA26" s="261"/>
      <c r="TB26" s="261"/>
      <c r="TC26" s="261"/>
      <c r="TD26" s="261"/>
      <c r="TE26" s="261"/>
      <c r="TF26" s="261"/>
      <c r="TG26" s="261"/>
      <c r="TH26" s="261"/>
      <c r="TI26" s="261"/>
      <c r="TJ26" s="261"/>
      <c r="TK26" s="261"/>
      <c r="TL26" s="261"/>
      <c r="TM26" s="261"/>
      <c r="TN26" s="261"/>
      <c r="TO26" s="261"/>
      <c r="TP26" s="261"/>
      <c r="TQ26" s="261"/>
      <c r="TR26" s="261"/>
      <c r="TS26" s="261"/>
      <c r="TT26" s="261"/>
      <c r="TU26" s="261"/>
      <c r="TV26" s="261"/>
      <c r="TW26" s="261"/>
      <c r="TX26" s="261"/>
      <c r="TY26" s="261"/>
      <c r="TZ26" s="261"/>
      <c r="UA26" s="261"/>
      <c r="UB26" s="261"/>
      <c r="UC26" s="261"/>
      <c r="UD26" s="261"/>
      <c r="UE26" s="261"/>
      <c r="UF26" s="261"/>
      <c r="UG26" s="261"/>
      <c r="UH26" s="261"/>
      <c r="UI26" s="261"/>
      <c r="UJ26" s="261"/>
      <c r="UK26" s="261"/>
      <c r="UL26" s="261"/>
      <c r="UM26" s="261"/>
      <c r="UN26" s="261"/>
      <c r="UO26" s="261"/>
      <c r="UP26" s="261"/>
      <c r="UQ26" s="261"/>
      <c r="UR26" s="261"/>
      <c r="US26" s="261"/>
      <c r="UT26" s="261"/>
      <c r="UU26" s="261"/>
      <c r="UV26" s="261"/>
      <c r="UW26" s="261"/>
      <c r="UX26" s="261"/>
      <c r="UY26" s="261"/>
      <c r="UZ26" s="261"/>
      <c r="VA26" s="261"/>
      <c r="VB26" s="261"/>
      <c r="VC26" s="261"/>
      <c r="VD26" s="261"/>
      <c r="VE26" s="261"/>
      <c r="VF26" s="261"/>
      <c r="VG26" s="261"/>
      <c r="VH26" s="261"/>
      <c r="VI26" s="261"/>
      <c r="VJ26" s="261"/>
      <c r="VK26" s="261"/>
      <c r="VL26" s="261"/>
      <c r="VM26" s="261"/>
      <c r="VN26" s="261"/>
      <c r="VO26" s="261"/>
      <c r="VP26" s="261"/>
      <c r="VQ26" s="261"/>
      <c r="VR26" s="261"/>
      <c r="VS26" s="261"/>
      <c r="VT26" s="261"/>
      <c r="VU26" s="261"/>
      <c r="VV26" s="261"/>
      <c r="VW26" s="261"/>
      <c r="VX26" s="261"/>
      <c r="VY26" s="261"/>
      <c r="VZ26" s="261"/>
      <c r="WA26" s="261"/>
      <c r="WB26" s="261"/>
      <c r="WC26" s="261"/>
      <c r="WD26" s="261"/>
      <c r="WE26" s="261"/>
      <c r="WF26" s="261"/>
      <c r="WG26" s="261"/>
      <c r="WH26" s="261"/>
      <c r="WI26" s="261"/>
      <c r="WJ26" s="261"/>
      <c r="WK26" s="261"/>
      <c r="WL26" s="261"/>
      <c r="WM26" s="261"/>
      <c r="WN26" s="261"/>
      <c r="WO26" s="261"/>
      <c r="WP26" s="261"/>
      <c r="WQ26" s="261"/>
      <c r="WR26" s="261"/>
      <c r="WS26" s="261"/>
      <c r="WT26" s="261"/>
      <c r="WU26" s="261"/>
      <c r="WV26" s="261"/>
      <c r="WW26" s="261"/>
      <c r="WX26" s="261"/>
      <c r="WY26" s="261"/>
      <c r="WZ26" s="261"/>
      <c r="XA26" s="261"/>
      <c r="XB26" s="261"/>
      <c r="XC26" s="261"/>
      <c r="XD26" s="261"/>
      <c r="XE26" s="261"/>
      <c r="XF26" s="261"/>
      <c r="XG26" s="261"/>
      <c r="XH26" s="261"/>
      <c r="XI26" s="261"/>
      <c r="XJ26" s="261"/>
      <c r="XK26" s="261"/>
      <c r="XL26" s="261"/>
      <c r="XM26" s="261"/>
      <c r="XN26" s="261"/>
      <c r="XO26" s="261"/>
      <c r="XP26" s="261"/>
      <c r="XQ26" s="261"/>
      <c r="XR26" s="261"/>
      <c r="XS26" s="261"/>
      <c r="XT26" s="261"/>
      <c r="XU26" s="261"/>
      <c r="XV26" s="261"/>
      <c r="XW26" s="261"/>
      <c r="XX26" s="261"/>
      <c r="XY26" s="261"/>
      <c r="XZ26" s="261"/>
      <c r="YA26" s="261"/>
      <c r="YB26" s="261"/>
      <c r="YC26" s="261"/>
      <c r="YD26" s="261"/>
      <c r="YE26" s="261"/>
      <c r="YF26" s="261"/>
      <c r="YG26" s="261"/>
      <c r="YH26" s="261"/>
      <c r="YI26" s="261"/>
      <c r="YJ26" s="261"/>
      <c r="YK26" s="261"/>
      <c r="YL26" s="261"/>
      <c r="YM26" s="261"/>
      <c r="YN26" s="261"/>
      <c r="YO26" s="261"/>
      <c r="YP26" s="261"/>
      <c r="YQ26" s="261"/>
      <c r="YR26" s="261"/>
      <c r="YS26" s="261"/>
      <c r="YT26" s="261"/>
      <c r="YU26" s="261"/>
      <c r="YV26" s="261"/>
      <c r="YW26" s="261"/>
      <c r="YX26" s="261"/>
      <c r="YY26" s="261"/>
      <c r="YZ26" s="261"/>
      <c r="ZA26" s="261"/>
      <c r="ZB26" s="261"/>
      <c r="ZC26" s="261"/>
      <c r="ZD26" s="261"/>
      <c r="ZE26" s="261"/>
    </row>
    <row r="27" spans="21:681"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L27" s="95"/>
      <c r="AM27" s="95"/>
      <c r="AN27" s="95"/>
      <c r="AO27" s="95"/>
      <c r="AP27" s="95"/>
      <c r="AQ27" s="95"/>
      <c r="AS27" s="95"/>
      <c r="AT27" s="95"/>
      <c r="AU27" s="95"/>
      <c r="AV27" s="95"/>
      <c r="AW27" s="95"/>
      <c r="BM27" s="394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261"/>
      <c r="GP27" s="261"/>
      <c r="GQ27" s="261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  <c r="HI27" s="261"/>
      <c r="HJ27" s="261"/>
      <c r="HK27" s="261"/>
      <c r="HL27" s="261"/>
      <c r="HM27" s="261"/>
      <c r="HN27" s="261"/>
      <c r="HO27" s="261"/>
      <c r="HP27" s="261"/>
      <c r="HQ27" s="261"/>
      <c r="HR27" s="261"/>
      <c r="HS27" s="261"/>
      <c r="HT27" s="261"/>
      <c r="HU27" s="261"/>
      <c r="HV27" s="261"/>
      <c r="HW27" s="261"/>
      <c r="HX27" s="261"/>
      <c r="HY27" s="261"/>
      <c r="HZ27" s="261"/>
      <c r="IA27" s="261"/>
      <c r="IB27" s="261"/>
      <c r="IC27" s="261"/>
      <c r="ID27" s="261"/>
      <c r="IE27" s="261"/>
      <c r="IF27" s="261"/>
      <c r="IG27" s="261"/>
      <c r="IH27" s="261"/>
      <c r="II27" s="261"/>
      <c r="IJ27" s="261"/>
      <c r="IK27" s="261"/>
      <c r="IL27" s="261"/>
      <c r="IM27" s="261"/>
      <c r="IN27" s="261"/>
      <c r="IO27" s="261"/>
      <c r="IP27" s="261"/>
      <c r="IQ27" s="261"/>
      <c r="IR27" s="261"/>
      <c r="IS27" s="261"/>
      <c r="IT27" s="261"/>
      <c r="IU27" s="261"/>
      <c r="IV27" s="261"/>
      <c r="IW27" s="261"/>
      <c r="IX27" s="261"/>
      <c r="IY27" s="261"/>
      <c r="IZ27" s="261"/>
      <c r="JA27" s="261"/>
      <c r="JB27" s="261"/>
      <c r="JC27" s="261"/>
      <c r="JD27" s="261"/>
      <c r="JE27" s="261"/>
      <c r="JF27" s="261"/>
      <c r="JG27" s="261"/>
      <c r="JH27" s="261"/>
      <c r="JI27" s="261"/>
      <c r="JJ27" s="261"/>
      <c r="JK27" s="261"/>
      <c r="JL27" s="261"/>
      <c r="JM27" s="261"/>
      <c r="JN27" s="261"/>
      <c r="JO27" s="261"/>
      <c r="JP27" s="261"/>
      <c r="JQ27" s="261"/>
      <c r="JR27" s="261"/>
      <c r="JS27" s="261"/>
      <c r="JT27" s="261"/>
      <c r="JU27" s="261"/>
      <c r="JV27" s="261"/>
      <c r="JW27" s="261"/>
      <c r="JX27" s="261"/>
      <c r="JY27" s="261"/>
      <c r="JZ27" s="261"/>
      <c r="KA27" s="261"/>
      <c r="KB27" s="261"/>
      <c r="KC27" s="261"/>
      <c r="KD27" s="261"/>
      <c r="KE27" s="261"/>
      <c r="KF27" s="261"/>
      <c r="KG27" s="261"/>
      <c r="KH27" s="261"/>
      <c r="KI27" s="261"/>
      <c r="KJ27" s="261"/>
      <c r="KK27" s="261"/>
      <c r="KL27" s="261"/>
      <c r="KM27" s="261"/>
      <c r="KN27" s="261"/>
      <c r="KO27" s="261"/>
      <c r="KP27" s="261"/>
      <c r="KQ27" s="261"/>
      <c r="KR27" s="261"/>
      <c r="KS27" s="261"/>
      <c r="KT27" s="261"/>
      <c r="KU27" s="261"/>
      <c r="KV27" s="261"/>
      <c r="KW27" s="261"/>
      <c r="KX27" s="261"/>
      <c r="KY27" s="261"/>
      <c r="KZ27" s="261"/>
      <c r="LA27" s="261"/>
      <c r="LB27" s="261"/>
      <c r="LC27" s="261"/>
      <c r="LD27" s="261"/>
      <c r="LE27" s="261"/>
      <c r="LF27" s="261"/>
      <c r="LG27" s="261"/>
      <c r="LH27" s="261"/>
      <c r="LI27" s="261"/>
      <c r="LJ27" s="261"/>
      <c r="LK27" s="261"/>
      <c r="LL27" s="261"/>
      <c r="LM27" s="261"/>
      <c r="LN27" s="261"/>
      <c r="LO27" s="261"/>
      <c r="LP27" s="261"/>
      <c r="LQ27" s="261"/>
      <c r="LR27" s="261"/>
      <c r="LS27" s="261"/>
      <c r="LT27" s="261"/>
      <c r="LU27" s="261"/>
      <c r="LV27" s="261"/>
      <c r="LW27" s="261"/>
      <c r="LX27" s="261"/>
      <c r="LY27" s="261"/>
      <c r="LZ27" s="261"/>
      <c r="MA27" s="261"/>
      <c r="MB27" s="261"/>
      <c r="MC27" s="261"/>
      <c r="MD27" s="261"/>
      <c r="ME27" s="261"/>
      <c r="MF27" s="261"/>
      <c r="MG27" s="261"/>
      <c r="MH27" s="261"/>
      <c r="MI27" s="261"/>
      <c r="MJ27" s="261"/>
      <c r="MK27" s="261"/>
      <c r="ML27" s="261"/>
      <c r="MM27" s="261"/>
      <c r="MN27" s="261"/>
      <c r="MO27" s="261"/>
      <c r="MP27" s="261"/>
      <c r="MQ27" s="261"/>
      <c r="MR27" s="261"/>
      <c r="MS27" s="261"/>
      <c r="MT27" s="261"/>
      <c r="MU27" s="261"/>
      <c r="MV27" s="261"/>
      <c r="MW27" s="261"/>
      <c r="MX27" s="261"/>
      <c r="MY27" s="261"/>
      <c r="MZ27" s="261"/>
      <c r="NA27" s="261"/>
      <c r="NB27" s="261"/>
      <c r="NC27" s="261"/>
      <c r="ND27" s="261"/>
      <c r="NE27" s="261"/>
      <c r="NF27" s="261"/>
      <c r="NG27" s="261"/>
      <c r="NH27" s="261"/>
      <c r="NI27" s="261"/>
      <c r="NJ27" s="261"/>
      <c r="NK27" s="261"/>
      <c r="NL27" s="261"/>
      <c r="NM27" s="261"/>
      <c r="NN27" s="261"/>
      <c r="NO27" s="261"/>
      <c r="NP27" s="261"/>
      <c r="NQ27" s="261"/>
      <c r="NR27" s="261"/>
      <c r="NS27" s="261"/>
      <c r="NT27" s="261"/>
      <c r="NU27" s="261"/>
      <c r="NV27" s="261"/>
      <c r="NW27" s="261"/>
      <c r="NX27" s="261"/>
      <c r="NY27" s="261"/>
      <c r="NZ27" s="261"/>
      <c r="OA27" s="261"/>
      <c r="OB27" s="261"/>
      <c r="OC27" s="261"/>
      <c r="OD27" s="261"/>
      <c r="OE27" s="261"/>
      <c r="OF27" s="261"/>
      <c r="OG27" s="261"/>
      <c r="OH27" s="261"/>
      <c r="OI27" s="261"/>
      <c r="OJ27" s="261"/>
      <c r="OK27" s="261"/>
      <c r="OL27" s="261"/>
      <c r="OM27" s="261"/>
      <c r="ON27" s="261"/>
      <c r="OO27" s="261"/>
      <c r="OP27" s="261"/>
      <c r="OQ27" s="261"/>
      <c r="OR27" s="261"/>
      <c r="OS27" s="261"/>
      <c r="OT27" s="261"/>
      <c r="OU27" s="261"/>
      <c r="OV27" s="261"/>
      <c r="OW27" s="261"/>
      <c r="OX27" s="261"/>
      <c r="OY27" s="261"/>
      <c r="OZ27" s="261"/>
      <c r="PA27" s="261"/>
      <c r="PB27" s="261"/>
      <c r="PC27" s="261"/>
      <c r="PD27" s="261"/>
      <c r="PE27" s="261"/>
      <c r="PF27" s="261"/>
      <c r="PG27" s="261"/>
      <c r="PH27" s="261"/>
      <c r="PI27" s="261"/>
      <c r="PJ27" s="261"/>
      <c r="PK27" s="261"/>
      <c r="PL27" s="261"/>
      <c r="PM27" s="261"/>
      <c r="PN27" s="261"/>
      <c r="PO27" s="261"/>
      <c r="PP27" s="261"/>
      <c r="PQ27" s="261"/>
      <c r="PR27" s="261"/>
      <c r="PS27" s="261"/>
      <c r="PT27" s="261"/>
      <c r="PU27" s="261"/>
      <c r="PV27" s="261"/>
      <c r="PW27" s="261"/>
      <c r="PX27" s="261"/>
      <c r="PY27" s="261"/>
      <c r="PZ27" s="261"/>
      <c r="QA27" s="261"/>
      <c r="QB27" s="261"/>
      <c r="QC27" s="261"/>
      <c r="QD27" s="261"/>
      <c r="QE27" s="261"/>
      <c r="QF27" s="261"/>
      <c r="QG27" s="261"/>
      <c r="QH27" s="261"/>
      <c r="QI27" s="261"/>
      <c r="QJ27" s="261"/>
      <c r="QK27" s="261"/>
      <c r="QL27" s="261"/>
      <c r="QM27" s="261"/>
      <c r="QN27" s="261"/>
      <c r="QO27" s="261"/>
      <c r="QP27" s="261"/>
      <c r="QQ27" s="261"/>
      <c r="QR27" s="261"/>
      <c r="QS27" s="261"/>
      <c r="QT27" s="261"/>
      <c r="QU27" s="261"/>
      <c r="QV27" s="261"/>
      <c r="QW27" s="261"/>
      <c r="QX27" s="261"/>
      <c r="QY27" s="261"/>
      <c r="QZ27" s="261"/>
      <c r="RA27" s="261"/>
      <c r="RB27" s="261"/>
      <c r="RC27" s="261"/>
      <c r="RD27" s="261"/>
      <c r="RE27" s="261"/>
      <c r="RF27" s="261"/>
      <c r="RG27" s="261"/>
      <c r="RH27" s="261"/>
      <c r="RI27" s="261"/>
      <c r="RJ27" s="261"/>
      <c r="RK27" s="261"/>
      <c r="RL27" s="261"/>
      <c r="RM27" s="261"/>
      <c r="RN27" s="261"/>
      <c r="RO27" s="261"/>
      <c r="RP27" s="261"/>
      <c r="RQ27" s="261"/>
      <c r="RR27" s="261"/>
      <c r="RS27" s="261"/>
      <c r="RT27" s="261"/>
      <c r="RU27" s="261"/>
      <c r="RV27" s="261"/>
      <c r="RW27" s="261"/>
      <c r="RX27" s="261"/>
      <c r="RY27" s="261"/>
      <c r="RZ27" s="261"/>
      <c r="SA27" s="261"/>
      <c r="SB27" s="261"/>
      <c r="SC27" s="261"/>
      <c r="SD27" s="261"/>
      <c r="SE27" s="261"/>
      <c r="SF27" s="261"/>
      <c r="SG27" s="261"/>
      <c r="SH27" s="261"/>
      <c r="SI27" s="261"/>
      <c r="SJ27" s="261"/>
      <c r="SK27" s="261"/>
      <c r="SL27" s="261"/>
      <c r="SM27" s="261"/>
      <c r="SN27" s="261"/>
      <c r="SO27" s="261"/>
      <c r="SP27" s="261"/>
      <c r="SQ27" s="261"/>
      <c r="SR27" s="261"/>
      <c r="SS27" s="261"/>
      <c r="ST27" s="261"/>
      <c r="SU27" s="261"/>
      <c r="SV27" s="261"/>
      <c r="SW27" s="261"/>
      <c r="SX27" s="261"/>
      <c r="SY27" s="261"/>
      <c r="SZ27" s="261"/>
      <c r="TA27" s="261"/>
      <c r="TB27" s="261"/>
      <c r="TC27" s="261"/>
      <c r="TD27" s="261"/>
      <c r="TE27" s="261"/>
      <c r="TF27" s="261"/>
      <c r="TG27" s="261"/>
      <c r="TH27" s="261"/>
      <c r="TI27" s="261"/>
      <c r="TJ27" s="261"/>
      <c r="TK27" s="261"/>
      <c r="TL27" s="261"/>
      <c r="TM27" s="261"/>
      <c r="TN27" s="261"/>
      <c r="TO27" s="261"/>
      <c r="TP27" s="261"/>
      <c r="TQ27" s="261"/>
      <c r="TR27" s="261"/>
      <c r="TS27" s="261"/>
      <c r="TT27" s="261"/>
      <c r="TU27" s="261"/>
      <c r="TV27" s="261"/>
      <c r="TW27" s="261"/>
      <c r="TX27" s="261"/>
      <c r="TY27" s="261"/>
      <c r="TZ27" s="261"/>
      <c r="UA27" s="261"/>
      <c r="UB27" s="261"/>
      <c r="UC27" s="261"/>
      <c r="UD27" s="261"/>
      <c r="UE27" s="261"/>
      <c r="UF27" s="261"/>
      <c r="UG27" s="261"/>
      <c r="UH27" s="261"/>
      <c r="UI27" s="261"/>
      <c r="UJ27" s="261"/>
      <c r="UK27" s="261"/>
      <c r="UL27" s="261"/>
      <c r="UM27" s="261"/>
      <c r="UN27" s="261"/>
      <c r="UO27" s="261"/>
      <c r="UP27" s="261"/>
      <c r="UQ27" s="261"/>
      <c r="UR27" s="261"/>
      <c r="US27" s="261"/>
      <c r="UT27" s="261"/>
      <c r="UU27" s="261"/>
      <c r="UV27" s="261"/>
      <c r="UW27" s="261"/>
      <c r="UX27" s="261"/>
      <c r="UY27" s="261"/>
      <c r="UZ27" s="261"/>
      <c r="VA27" s="261"/>
      <c r="VB27" s="261"/>
      <c r="VC27" s="261"/>
      <c r="VD27" s="261"/>
      <c r="VE27" s="261"/>
      <c r="VF27" s="261"/>
      <c r="VG27" s="261"/>
      <c r="VH27" s="261"/>
      <c r="VI27" s="261"/>
      <c r="VJ27" s="261"/>
      <c r="VK27" s="261"/>
      <c r="VL27" s="261"/>
      <c r="VM27" s="261"/>
      <c r="VN27" s="261"/>
      <c r="VO27" s="261"/>
      <c r="VP27" s="261"/>
      <c r="VQ27" s="261"/>
      <c r="VR27" s="261"/>
      <c r="VS27" s="261"/>
      <c r="VT27" s="261"/>
      <c r="VU27" s="261"/>
      <c r="VV27" s="261"/>
      <c r="VW27" s="261"/>
      <c r="VX27" s="261"/>
      <c r="VY27" s="261"/>
      <c r="VZ27" s="261"/>
      <c r="WA27" s="261"/>
      <c r="WB27" s="261"/>
      <c r="WC27" s="261"/>
      <c r="WD27" s="261"/>
      <c r="WE27" s="261"/>
      <c r="WF27" s="261"/>
      <c r="WG27" s="261"/>
      <c r="WH27" s="261"/>
      <c r="WI27" s="261"/>
      <c r="WJ27" s="261"/>
      <c r="WK27" s="261"/>
      <c r="WL27" s="261"/>
      <c r="WM27" s="261"/>
      <c r="WN27" s="261"/>
      <c r="WO27" s="261"/>
      <c r="WP27" s="261"/>
      <c r="WQ27" s="261"/>
      <c r="WR27" s="261"/>
      <c r="WS27" s="261"/>
      <c r="WT27" s="261"/>
      <c r="WU27" s="261"/>
      <c r="WV27" s="261"/>
      <c r="WW27" s="261"/>
      <c r="WX27" s="261"/>
      <c r="WY27" s="261"/>
      <c r="WZ27" s="261"/>
      <c r="XA27" s="261"/>
      <c r="XB27" s="261"/>
      <c r="XC27" s="261"/>
      <c r="XD27" s="261"/>
      <c r="XE27" s="261"/>
      <c r="XF27" s="261"/>
      <c r="XG27" s="261"/>
      <c r="XH27" s="261"/>
      <c r="XI27" s="261"/>
      <c r="XJ27" s="261"/>
      <c r="XK27" s="261"/>
      <c r="XL27" s="261"/>
      <c r="XM27" s="261"/>
      <c r="XN27" s="261"/>
      <c r="XO27" s="261"/>
      <c r="XP27" s="261"/>
      <c r="XQ27" s="261"/>
      <c r="XR27" s="261"/>
      <c r="XS27" s="261"/>
      <c r="XT27" s="261"/>
      <c r="XU27" s="261"/>
      <c r="XV27" s="261"/>
      <c r="XW27" s="261"/>
      <c r="XX27" s="261"/>
      <c r="XY27" s="261"/>
      <c r="XZ27" s="261"/>
      <c r="YA27" s="261"/>
      <c r="YB27" s="261"/>
      <c r="YC27" s="261"/>
      <c r="YD27" s="261"/>
      <c r="YE27" s="261"/>
      <c r="YF27" s="261"/>
      <c r="YG27" s="261"/>
      <c r="YH27" s="261"/>
      <c r="YI27" s="261"/>
      <c r="YJ27" s="261"/>
      <c r="YK27" s="261"/>
      <c r="YL27" s="261"/>
      <c r="YM27" s="261"/>
      <c r="YN27" s="261"/>
      <c r="YO27" s="261"/>
      <c r="YP27" s="261"/>
      <c r="YQ27" s="261"/>
      <c r="YR27" s="261"/>
      <c r="YS27" s="261"/>
      <c r="YT27" s="261"/>
      <c r="YU27" s="261"/>
      <c r="YV27" s="261"/>
      <c r="YW27" s="261"/>
      <c r="YX27" s="261"/>
      <c r="YY27" s="261"/>
      <c r="YZ27" s="261"/>
      <c r="ZA27" s="261"/>
      <c r="ZB27" s="261"/>
      <c r="ZC27" s="261"/>
      <c r="ZD27" s="261"/>
      <c r="ZE27" s="261"/>
    </row>
    <row r="28" spans="21:681"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L28" s="95"/>
      <c r="AM28" s="95"/>
      <c r="AN28" s="95"/>
      <c r="AO28" s="95"/>
      <c r="AP28" s="95"/>
      <c r="AQ28" s="95"/>
      <c r="AS28" s="95"/>
      <c r="AT28" s="95"/>
      <c r="AU28" s="95"/>
      <c r="AV28" s="95"/>
      <c r="AW28" s="95"/>
      <c r="BM28" s="394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1"/>
      <c r="FB28" s="261"/>
      <c r="FC28" s="261"/>
      <c r="FD28" s="261"/>
      <c r="FE28" s="261"/>
      <c r="FF28" s="261"/>
      <c r="FG28" s="261"/>
      <c r="FH28" s="261"/>
      <c r="FI28" s="261"/>
      <c r="FJ28" s="261"/>
      <c r="FK28" s="261"/>
      <c r="FL28" s="261"/>
      <c r="FM28" s="261"/>
      <c r="FN28" s="261"/>
      <c r="FO28" s="261"/>
      <c r="FP28" s="261"/>
      <c r="FQ28" s="261"/>
      <c r="FR28" s="261"/>
      <c r="FS28" s="261"/>
      <c r="FT28" s="261"/>
      <c r="FU28" s="261"/>
      <c r="FV28" s="261"/>
      <c r="FW28" s="261"/>
      <c r="FX28" s="261"/>
      <c r="FY28" s="261"/>
      <c r="FZ28" s="261"/>
      <c r="GA28" s="261"/>
      <c r="GB28" s="261"/>
      <c r="GC28" s="261"/>
      <c r="GD28" s="261"/>
      <c r="GE28" s="261"/>
      <c r="GF28" s="261"/>
      <c r="GG28" s="261"/>
      <c r="GH28" s="261"/>
      <c r="GI28" s="261"/>
      <c r="GJ28" s="261"/>
      <c r="GK28" s="261"/>
      <c r="GL28" s="261"/>
      <c r="GM28" s="261"/>
      <c r="GN28" s="261"/>
      <c r="GO28" s="261"/>
      <c r="GP28" s="261"/>
      <c r="GQ28" s="261"/>
      <c r="GR28" s="261"/>
      <c r="GS28" s="261"/>
      <c r="GT28" s="261"/>
      <c r="GU28" s="261"/>
      <c r="GV28" s="261"/>
      <c r="GW28" s="261"/>
      <c r="GX28" s="261"/>
      <c r="GY28" s="261"/>
      <c r="GZ28" s="261"/>
      <c r="HA28" s="261"/>
      <c r="HB28" s="261"/>
      <c r="HC28" s="261"/>
      <c r="HD28" s="261"/>
      <c r="HE28" s="261"/>
      <c r="HF28" s="261"/>
      <c r="HG28" s="261"/>
      <c r="HH28" s="261"/>
      <c r="HI28" s="261"/>
      <c r="HJ28" s="261"/>
      <c r="HK28" s="261"/>
      <c r="HL28" s="261"/>
      <c r="HM28" s="261"/>
      <c r="HN28" s="261"/>
      <c r="HO28" s="261"/>
      <c r="HP28" s="261"/>
      <c r="HQ28" s="261"/>
      <c r="HR28" s="261"/>
      <c r="HS28" s="261"/>
      <c r="HT28" s="261"/>
      <c r="HU28" s="261"/>
      <c r="HV28" s="261"/>
      <c r="HW28" s="261"/>
      <c r="HX28" s="261"/>
      <c r="HY28" s="261"/>
      <c r="HZ28" s="261"/>
      <c r="IA28" s="261"/>
      <c r="IB28" s="261"/>
      <c r="IC28" s="261"/>
      <c r="ID28" s="261"/>
      <c r="IE28" s="261"/>
      <c r="IF28" s="261"/>
      <c r="IG28" s="261"/>
      <c r="IH28" s="261"/>
      <c r="II28" s="261"/>
      <c r="IJ28" s="261"/>
      <c r="IK28" s="261"/>
      <c r="IL28" s="261"/>
      <c r="IM28" s="261"/>
      <c r="IN28" s="261"/>
      <c r="IO28" s="261"/>
      <c r="IP28" s="261"/>
      <c r="IQ28" s="261"/>
      <c r="IR28" s="261"/>
      <c r="IS28" s="261"/>
      <c r="IT28" s="261"/>
      <c r="IU28" s="261"/>
      <c r="IV28" s="261"/>
      <c r="IW28" s="261"/>
      <c r="IX28" s="261"/>
      <c r="IY28" s="261"/>
      <c r="IZ28" s="261"/>
      <c r="JA28" s="261"/>
      <c r="JB28" s="261"/>
      <c r="JC28" s="261"/>
      <c r="JD28" s="261"/>
      <c r="JE28" s="261"/>
      <c r="JF28" s="261"/>
      <c r="JG28" s="261"/>
      <c r="JH28" s="261"/>
      <c r="JI28" s="261"/>
      <c r="JJ28" s="261"/>
      <c r="JK28" s="261"/>
      <c r="JL28" s="261"/>
      <c r="JM28" s="261"/>
      <c r="JN28" s="261"/>
      <c r="JO28" s="261"/>
      <c r="JP28" s="261"/>
      <c r="JQ28" s="261"/>
      <c r="JR28" s="261"/>
      <c r="JS28" s="261"/>
      <c r="JT28" s="261"/>
      <c r="JU28" s="261"/>
      <c r="JV28" s="261"/>
      <c r="JW28" s="261"/>
      <c r="JX28" s="261"/>
      <c r="JY28" s="261"/>
      <c r="JZ28" s="261"/>
      <c r="KA28" s="261"/>
      <c r="KB28" s="261"/>
      <c r="KC28" s="261"/>
      <c r="KD28" s="261"/>
      <c r="KE28" s="261"/>
      <c r="KF28" s="261"/>
      <c r="KG28" s="261"/>
      <c r="KH28" s="261"/>
      <c r="KI28" s="261"/>
      <c r="KJ28" s="261"/>
      <c r="KK28" s="261"/>
      <c r="KL28" s="261"/>
      <c r="KM28" s="261"/>
      <c r="KN28" s="261"/>
      <c r="KO28" s="261"/>
      <c r="KP28" s="261"/>
      <c r="KQ28" s="261"/>
      <c r="KR28" s="261"/>
      <c r="KS28" s="261"/>
      <c r="KT28" s="261"/>
      <c r="KU28" s="261"/>
      <c r="KV28" s="261"/>
      <c r="KW28" s="261"/>
      <c r="KX28" s="261"/>
      <c r="KY28" s="261"/>
      <c r="KZ28" s="261"/>
      <c r="LA28" s="261"/>
      <c r="LB28" s="261"/>
      <c r="LC28" s="261"/>
      <c r="LD28" s="261"/>
      <c r="LE28" s="261"/>
      <c r="LF28" s="261"/>
      <c r="LG28" s="261"/>
      <c r="LH28" s="261"/>
      <c r="LI28" s="261"/>
      <c r="LJ28" s="261"/>
      <c r="LK28" s="261"/>
      <c r="LL28" s="261"/>
      <c r="LM28" s="261"/>
      <c r="LN28" s="261"/>
      <c r="LO28" s="261"/>
      <c r="LP28" s="261"/>
      <c r="LQ28" s="261"/>
      <c r="LR28" s="261"/>
      <c r="LS28" s="261"/>
      <c r="LT28" s="261"/>
      <c r="LU28" s="261"/>
      <c r="LV28" s="261"/>
      <c r="LW28" s="261"/>
      <c r="LX28" s="261"/>
      <c r="LY28" s="261"/>
      <c r="LZ28" s="261"/>
      <c r="MA28" s="261"/>
      <c r="MB28" s="261"/>
      <c r="MC28" s="261"/>
      <c r="MD28" s="261"/>
      <c r="ME28" s="261"/>
      <c r="MF28" s="261"/>
      <c r="MG28" s="261"/>
      <c r="MH28" s="261"/>
      <c r="MI28" s="261"/>
      <c r="MJ28" s="261"/>
      <c r="MK28" s="261"/>
      <c r="ML28" s="261"/>
      <c r="MM28" s="261"/>
      <c r="MN28" s="261"/>
      <c r="MO28" s="261"/>
      <c r="MP28" s="261"/>
      <c r="MQ28" s="261"/>
      <c r="MR28" s="261"/>
      <c r="MS28" s="261"/>
      <c r="MT28" s="261"/>
      <c r="MU28" s="261"/>
      <c r="MV28" s="261"/>
      <c r="MW28" s="261"/>
      <c r="MX28" s="261"/>
      <c r="MY28" s="261"/>
      <c r="MZ28" s="261"/>
      <c r="NA28" s="261"/>
      <c r="NB28" s="261"/>
      <c r="NC28" s="261"/>
      <c r="ND28" s="261"/>
      <c r="NE28" s="261"/>
      <c r="NF28" s="261"/>
      <c r="NG28" s="261"/>
      <c r="NH28" s="261"/>
      <c r="NI28" s="261"/>
      <c r="NJ28" s="261"/>
      <c r="NK28" s="261"/>
      <c r="NL28" s="261"/>
      <c r="NM28" s="261"/>
      <c r="NN28" s="261"/>
      <c r="NO28" s="261"/>
      <c r="NP28" s="261"/>
      <c r="NQ28" s="261"/>
      <c r="NR28" s="261"/>
      <c r="NS28" s="261"/>
      <c r="NT28" s="261"/>
      <c r="NU28" s="261"/>
      <c r="NV28" s="261"/>
      <c r="NW28" s="261"/>
      <c r="NX28" s="261"/>
      <c r="NY28" s="261"/>
      <c r="NZ28" s="261"/>
      <c r="OA28" s="261"/>
      <c r="OB28" s="261"/>
      <c r="OC28" s="261"/>
      <c r="OD28" s="261"/>
      <c r="OE28" s="261"/>
      <c r="OF28" s="261"/>
      <c r="OG28" s="261"/>
      <c r="OH28" s="261"/>
      <c r="OI28" s="261"/>
      <c r="OJ28" s="261"/>
      <c r="OK28" s="261"/>
      <c r="OL28" s="261"/>
      <c r="OM28" s="261"/>
      <c r="ON28" s="261"/>
      <c r="OO28" s="261"/>
      <c r="OP28" s="261"/>
      <c r="OQ28" s="261"/>
      <c r="OR28" s="261"/>
      <c r="OS28" s="261"/>
      <c r="OT28" s="261"/>
      <c r="OU28" s="261"/>
      <c r="OV28" s="261"/>
      <c r="OW28" s="261"/>
      <c r="OX28" s="261"/>
      <c r="OY28" s="261"/>
      <c r="OZ28" s="261"/>
      <c r="PA28" s="261"/>
      <c r="PB28" s="261"/>
      <c r="PC28" s="261"/>
      <c r="PD28" s="261"/>
      <c r="PE28" s="261"/>
      <c r="PF28" s="261"/>
      <c r="PG28" s="261"/>
      <c r="PH28" s="261"/>
      <c r="PI28" s="261"/>
      <c r="PJ28" s="261"/>
      <c r="PK28" s="261"/>
      <c r="PL28" s="261"/>
      <c r="PM28" s="261"/>
      <c r="PN28" s="261"/>
      <c r="PO28" s="261"/>
      <c r="PP28" s="261"/>
      <c r="PQ28" s="261"/>
      <c r="PR28" s="261"/>
      <c r="PS28" s="261"/>
      <c r="PT28" s="261"/>
      <c r="PU28" s="261"/>
      <c r="PV28" s="261"/>
      <c r="PW28" s="261"/>
      <c r="PX28" s="261"/>
      <c r="PY28" s="261"/>
      <c r="PZ28" s="261"/>
      <c r="QA28" s="261"/>
      <c r="QB28" s="261"/>
      <c r="QC28" s="261"/>
      <c r="QD28" s="261"/>
      <c r="QE28" s="261"/>
      <c r="QF28" s="261"/>
      <c r="QG28" s="261"/>
      <c r="QH28" s="261"/>
      <c r="QI28" s="261"/>
      <c r="QJ28" s="261"/>
      <c r="QK28" s="261"/>
      <c r="QL28" s="261"/>
      <c r="QM28" s="261"/>
      <c r="QN28" s="261"/>
      <c r="QO28" s="261"/>
      <c r="QP28" s="261"/>
      <c r="QQ28" s="261"/>
      <c r="QR28" s="261"/>
      <c r="QS28" s="261"/>
      <c r="QT28" s="261"/>
      <c r="QU28" s="261"/>
      <c r="QV28" s="261"/>
      <c r="QW28" s="261"/>
      <c r="QX28" s="261"/>
      <c r="QY28" s="261"/>
      <c r="QZ28" s="261"/>
      <c r="RA28" s="261"/>
      <c r="RB28" s="261"/>
      <c r="RC28" s="261"/>
      <c r="RD28" s="261"/>
      <c r="RE28" s="261"/>
      <c r="RF28" s="261"/>
      <c r="RG28" s="261"/>
      <c r="RH28" s="261"/>
      <c r="RI28" s="261"/>
      <c r="RJ28" s="261"/>
      <c r="RK28" s="261"/>
      <c r="RL28" s="261"/>
      <c r="RM28" s="261"/>
      <c r="RN28" s="261"/>
      <c r="RO28" s="261"/>
      <c r="RP28" s="261"/>
      <c r="RQ28" s="261"/>
      <c r="RR28" s="261"/>
      <c r="RS28" s="261"/>
      <c r="RT28" s="261"/>
      <c r="RU28" s="261"/>
      <c r="RV28" s="261"/>
      <c r="RW28" s="261"/>
      <c r="RX28" s="261"/>
      <c r="RY28" s="261"/>
      <c r="RZ28" s="261"/>
      <c r="SA28" s="261"/>
      <c r="SB28" s="261"/>
      <c r="SC28" s="261"/>
      <c r="SD28" s="261"/>
      <c r="SE28" s="261"/>
      <c r="SF28" s="261"/>
      <c r="SG28" s="261"/>
      <c r="SH28" s="261"/>
      <c r="SI28" s="261"/>
      <c r="SJ28" s="261"/>
      <c r="SK28" s="261"/>
      <c r="SL28" s="261"/>
      <c r="SM28" s="261"/>
      <c r="SN28" s="261"/>
      <c r="SO28" s="261"/>
      <c r="SP28" s="261"/>
      <c r="SQ28" s="261"/>
      <c r="SR28" s="261"/>
      <c r="SS28" s="261"/>
      <c r="ST28" s="261"/>
      <c r="SU28" s="261"/>
      <c r="SV28" s="261"/>
      <c r="SW28" s="261"/>
      <c r="SX28" s="261"/>
      <c r="SY28" s="261"/>
      <c r="SZ28" s="261"/>
      <c r="TA28" s="261"/>
      <c r="TB28" s="261"/>
      <c r="TC28" s="261"/>
      <c r="TD28" s="261"/>
      <c r="TE28" s="261"/>
      <c r="TF28" s="261"/>
      <c r="TG28" s="261"/>
      <c r="TH28" s="261"/>
      <c r="TI28" s="261"/>
      <c r="TJ28" s="261"/>
      <c r="TK28" s="261"/>
      <c r="TL28" s="261"/>
      <c r="TM28" s="261"/>
      <c r="TN28" s="261"/>
      <c r="TO28" s="261"/>
      <c r="TP28" s="261"/>
      <c r="TQ28" s="261"/>
      <c r="TR28" s="261"/>
      <c r="TS28" s="261"/>
      <c r="TT28" s="261"/>
      <c r="TU28" s="261"/>
      <c r="TV28" s="261"/>
      <c r="TW28" s="261"/>
      <c r="TX28" s="261"/>
      <c r="TY28" s="261"/>
      <c r="TZ28" s="261"/>
      <c r="UA28" s="261"/>
      <c r="UB28" s="261"/>
      <c r="UC28" s="261"/>
      <c r="UD28" s="261"/>
      <c r="UE28" s="261"/>
      <c r="UF28" s="261"/>
      <c r="UG28" s="261"/>
      <c r="UH28" s="261"/>
      <c r="UI28" s="261"/>
      <c r="UJ28" s="261"/>
      <c r="UK28" s="261"/>
      <c r="UL28" s="261"/>
      <c r="UM28" s="261"/>
      <c r="UN28" s="261"/>
      <c r="UO28" s="261"/>
      <c r="UP28" s="261"/>
      <c r="UQ28" s="261"/>
      <c r="UR28" s="261"/>
      <c r="US28" s="261"/>
      <c r="UT28" s="261"/>
      <c r="UU28" s="261"/>
      <c r="UV28" s="261"/>
      <c r="UW28" s="261"/>
      <c r="UX28" s="261"/>
      <c r="UY28" s="261"/>
      <c r="UZ28" s="261"/>
      <c r="VA28" s="261"/>
      <c r="VB28" s="261"/>
      <c r="VC28" s="261"/>
      <c r="VD28" s="261"/>
      <c r="VE28" s="261"/>
      <c r="VF28" s="261"/>
      <c r="VG28" s="261"/>
      <c r="VH28" s="261"/>
      <c r="VI28" s="261"/>
      <c r="VJ28" s="261"/>
      <c r="VK28" s="261"/>
      <c r="VL28" s="261"/>
      <c r="VM28" s="261"/>
      <c r="VN28" s="261"/>
      <c r="VO28" s="261"/>
      <c r="VP28" s="261"/>
      <c r="VQ28" s="261"/>
      <c r="VR28" s="261"/>
      <c r="VS28" s="261"/>
      <c r="VT28" s="261"/>
      <c r="VU28" s="261"/>
      <c r="VV28" s="261"/>
      <c r="VW28" s="261"/>
      <c r="VX28" s="261"/>
      <c r="VY28" s="261"/>
      <c r="VZ28" s="261"/>
      <c r="WA28" s="261"/>
      <c r="WB28" s="261"/>
      <c r="WC28" s="261"/>
      <c r="WD28" s="261"/>
      <c r="WE28" s="261"/>
      <c r="WF28" s="261"/>
      <c r="WG28" s="261"/>
      <c r="WH28" s="261"/>
      <c r="WI28" s="261"/>
      <c r="WJ28" s="261"/>
      <c r="WK28" s="261"/>
      <c r="WL28" s="261"/>
      <c r="WM28" s="261"/>
      <c r="WN28" s="261"/>
      <c r="WO28" s="261"/>
      <c r="WP28" s="261"/>
      <c r="WQ28" s="261"/>
      <c r="WR28" s="261"/>
      <c r="WS28" s="261"/>
      <c r="WT28" s="261"/>
      <c r="WU28" s="261"/>
      <c r="WV28" s="261"/>
      <c r="WW28" s="261"/>
      <c r="WX28" s="261"/>
      <c r="WY28" s="261"/>
      <c r="WZ28" s="261"/>
      <c r="XA28" s="261"/>
      <c r="XB28" s="261"/>
      <c r="XC28" s="261"/>
      <c r="XD28" s="261"/>
      <c r="XE28" s="261"/>
      <c r="XF28" s="261"/>
      <c r="XG28" s="261"/>
      <c r="XH28" s="261"/>
      <c r="XI28" s="261"/>
      <c r="XJ28" s="261"/>
      <c r="XK28" s="261"/>
      <c r="XL28" s="261"/>
      <c r="XM28" s="261"/>
      <c r="XN28" s="261"/>
      <c r="XO28" s="261"/>
      <c r="XP28" s="261"/>
      <c r="XQ28" s="261"/>
      <c r="XR28" s="261"/>
      <c r="XS28" s="261"/>
      <c r="XT28" s="261"/>
      <c r="XU28" s="261"/>
      <c r="XV28" s="261"/>
      <c r="XW28" s="261"/>
      <c r="XX28" s="261"/>
      <c r="XY28" s="261"/>
      <c r="XZ28" s="261"/>
      <c r="YA28" s="261"/>
      <c r="YB28" s="261"/>
      <c r="YC28" s="261"/>
      <c r="YD28" s="261"/>
      <c r="YE28" s="261"/>
      <c r="YF28" s="261"/>
      <c r="YG28" s="261"/>
      <c r="YH28" s="261"/>
      <c r="YI28" s="261"/>
      <c r="YJ28" s="261"/>
      <c r="YK28" s="261"/>
      <c r="YL28" s="261"/>
      <c r="YM28" s="261"/>
      <c r="YN28" s="261"/>
      <c r="YO28" s="261"/>
      <c r="YP28" s="261"/>
      <c r="YQ28" s="261"/>
      <c r="YR28" s="261"/>
      <c r="YS28" s="261"/>
      <c r="YT28" s="261"/>
      <c r="YU28" s="261"/>
      <c r="YV28" s="261"/>
      <c r="YW28" s="261"/>
      <c r="YX28" s="261"/>
      <c r="YY28" s="261"/>
      <c r="YZ28" s="261"/>
      <c r="ZA28" s="261"/>
      <c r="ZB28" s="261"/>
      <c r="ZC28" s="261"/>
      <c r="ZD28" s="261"/>
      <c r="ZE28" s="261"/>
    </row>
    <row r="29" spans="21:681"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L29" s="95"/>
      <c r="AM29" s="95"/>
      <c r="AN29" s="95"/>
      <c r="AO29" s="95"/>
      <c r="AP29" s="95"/>
      <c r="AQ29" s="95"/>
      <c r="AS29" s="95"/>
      <c r="AT29" s="95"/>
      <c r="AU29" s="95"/>
      <c r="AV29" s="95"/>
      <c r="AW29" s="95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  <c r="DX29" s="261"/>
      <c r="DY29" s="261"/>
      <c r="DZ29" s="261"/>
      <c r="EA29" s="261"/>
      <c r="EB29" s="261"/>
      <c r="EC29" s="261"/>
      <c r="ED29" s="261"/>
      <c r="EE29" s="261"/>
      <c r="EF29" s="261"/>
      <c r="EG29" s="261"/>
      <c r="EH29" s="261"/>
      <c r="EI29" s="261"/>
      <c r="EJ29" s="261"/>
      <c r="EK29" s="261"/>
      <c r="EL29" s="261"/>
      <c r="EM29" s="261"/>
      <c r="EN29" s="261"/>
      <c r="EO29" s="261"/>
      <c r="EP29" s="261"/>
      <c r="EQ29" s="261"/>
      <c r="ER29" s="261"/>
      <c r="ES29" s="261"/>
      <c r="ET29" s="261"/>
      <c r="EU29" s="261"/>
      <c r="EV29" s="261"/>
      <c r="EW29" s="261"/>
      <c r="EX29" s="261"/>
      <c r="EY29" s="261"/>
      <c r="EZ29" s="261"/>
      <c r="FA29" s="261"/>
      <c r="FB29" s="261"/>
      <c r="FC29" s="261"/>
      <c r="FD29" s="261"/>
      <c r="FE29" s="261"/>
      <c r="FF29" s="261"/>
      <c r="FG29" s="261"/>
      <c r="FH29" s="261"/>
      <c r="FI29" s="261"/>
      <c r="FJ29" s="261"/>
      <c r="FK29" s="261"/>
      <c r="FL29" s="261"/>
      <c r="FM29" s="261"/>
      <c r="FN29" s="261"/>
      <c r="FO29" s="261"/>
      <c r="FP29" s="261"/>
      <c r="FQ29" s="261"/>
      <c r="FR29" s="261"/>
      <c r="FS29" s="261"/>
      <c r="FT29" s="261"/>
      <c r="FU29" s="261"/>
      <c r="FV29" s="261"/>
      <c r="FW29" s="261"/>
      <c r="FX29" s="261"/>
      <c r="FY29" s="261"/>
      <c r="FZ29" s="261"/>
      <c r="GA29" s="261"/>
      <c r="GB29" s="261"/>
      <c r="GC29" s="261"/>
      <c r="GD29" s="261"/>
      <c r="GE29" s="261"/>
      <c r="GF29" s="261"/>
      <c r="GG29" s="261"/>
      <c r="GH29" s="261"/>
      <c r="GI29" s="261"/>
      <c r="GJ29" s="261"/>
      <c r="GK29" s="261"/>
      <c r="GL29" s="261"/>
      <c r="GM29" s="261"/>
      <c r="GN29" s="261"/>
      <c r="GO29" s="261"/>
      <c r="GP29" s="261"/>
      <c r="GQ29" s="261"/>
      <c r="GR29" s="261"/>
      <c r="GS29" s="261"/>
      <c r="GT29" s="261"/>
      <c r="GU29" s="261"/>
      <c r="GV29" s="261"/>
      <c r="GW29" s="261"/>
      <c r="GX29" s="261"/>
      <c r="GY29" s="261"/>
      <c r="GZ29" s="261"/>
      <c r="HA29" s="261"/>
      <c r="HB29" s="261"/>
      <c r="HC29" s="261"/>
      <c r="HD29" s="261"/>
      <c r="HE29" s="261"/>
      <c r="HF29" s="261"/>
      <c r="HG29" s="261"/>
      <c r="HH29" s="261"/>
      <c r="HI29" s="261"/>
      <c r="HJ29" s="261"/>
      <c r="HK29" s="261"/>
      <c r="HL29" s="261"/>
      <c r="HM29" s="261"/>
      <c r="HN29" s="261"/>
      <c r="HO29" s="261"/>
      <c r="HP29" s="261"/>
      <c r="HQ29" s="261"/>
      <c r="HR29" s="261"/>
      <c r="HS29" s="261"/>
      <c r="HT29" s="261"/>
      <c r="HU29" s="261"/>
      <c r="HV29" s="261"/>
      <c r="HW29" s="261"/>
      <c r="HX29" s="261"/>
      <c r="HY29" s="261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  <c r="IW29" s="261"/>
      <c r="IX29" s="261"/>
      <c r="IY29" s="261"/>
      <c r="IZ29" s="261"/>
      <c r="JA29" s="261"/>
      <c r="JB29" s="261"/>
      <c r="JC29" s="261"/>
      <c r="JD29" s="261"/>
      <c r="JE29" s="261"/>
      <c r="JF29" s="261"/>
      <c r="JG29" s="261"/>
      <c r="JH29" s="261"/>
      <c r="JI29" s="261"/>
      <c r="JJ29" s="261"/>
      <c r="JK29" s="261"/>
      <c r="JL29" s="261"/>
      <c r="JM29" s="261"/>
      <c r="JN29" s="261"/>
      <c r="JO29" s="261"/>
      <c r="JP29" s="261"/>
      <c r="JQ29" s="261"/>
      <c r="JR29" s="261"/>
      <c r="JS29" s="261"/>
      <c r="JT29" s="261"/>
      <c r="JU29" s="261"/>
      <c r="JV29" s="261"/>
      <c r="JW29" s="261"/>
      <c r="JX29" s="261"/>
      <c r="JY29" s="261"/>
      <c r="JZ29" s="261"/>
      <c r="KA29" s="261"/>
      <c r="KB29" s="261"/>
      <c r="KC29" s="261"/>
      <c r="KD29" s="261"/>
      <c r="KE29" s="261"/>
      <c r="KF29" s="261"/>
      <c r="KG29" s="261"/>
      <c r="KH29" s="261"/>
      <c r="KI29" s="261"/>
      <c r="KJ29" s="261"/>
      <c r="KK29" s="261"/>
      <c r="KL29" s="261"/>
      <c r="KM29" s="261"/>
      <c r="KN29" s="261"/>
      <c r="KO29" s="261"/>
      <c r="KP29" s="261"/>
      <c r="KQ29" s="261"/>
      <c r="KR29" s="261"/>
      <c r="KS29" s="261"/>
      <c r="KT29" s="261"/>
      <c r="KU29" s="261"/>
      <c r="KV29" s="261"/>
      <c r="KW29" s="261"/>
      <c r="KX29" s="261"/>
      <c r="KY29" s="261"/>
      <c r="KZ29" s="261"/>
      <c r="LA29" s="261"/>
      <c r="LB29" s="261"/>
      <c r="LC29" s="261"/>
      <c r="LD29" s="261"/>
      <c r="LE29" s="261"/>
      <c r="LF29" s="261"/>
      <c r="LG29" s="261"/>
      <c r="LH29" s="261"/>
      <c r="LI29" s="261"/>
      <c r="LJ29" s="261"/>
      <c r="LK29" s="261"/>
      <c r="LL29" s="261"/>
      <c r="LM29" s="261"/>
      <c r="LN29" s="261"/>
      <c r="LO29" s="261"/>
      <c r="LP29" s="261"/>
      <c r="LQ29" s="261"/>
      <c r="LR29" s="261"/>
      <c r="LS29" s="261"/>
      <c r="LT29" s="261"/>
      <c r="LU29" s="261"/>
      <c r="LV29" s="261"/>
      <c r="LW29" s="261"/>
      <c r="LX29" s="261"/>
      <c r="LY29" s="261"/>
      <c r="LZ29" s="261"/>
      <c r="MA29" s="261"/>
      <c r="MB29" s="261"/>
      <c r="MC29" s="261"/>
      <c r="MD29" s="261"/>
      <c r="ME29" s="261"/>
      <c r="MF29" s="261"/>
      <c r="MG29" s="261"/>
      <c r="MH29" s="261"/>
      <c r="MI29" s="261"/>
      <c r="MJ29" s="261"/>
      <c r="MK29" s="261"/>
      <c r="ML29" s="261"/>
      <c r="MM29" s="261"/>
      <c r="MN29" s="261"/>
      <c r="MO29" s="261"/>
      <c r="MP29" s="261"/>
      <c r="MQ29" s="261"/>
      <c r="MR29" s="261"/>
      <c r="MS29" s="261"/>
      <c r="MT29" s="261"/>
      <c r="MU29" s="261"/>
      <c r="MV29" s="261"/>
      <c r="MW29" s="261"/>
      <c r="MX29" s="261"/>
      <c r="MY29" s="261"/>
      <c r="MZ29" s="261"/>
      <c r="NA29" s="261"/>
      <c r="NB29" s="261"/>
      <c r="NC29" s="261"/>
      <c r="ND29" s="261"/>
      <c r="NE29" s="261"/>
      <c r="NF29" s="261"/>
      <c r="NG29" s="261"/>
      <c r="NH29" s="261"/>
      <c r="NI29" s="261"/>
      <c r="NJ29" s="261"/>
      <c r="NK29" s="261"/>
      <c r="NL29" s="261"/>
      <c r="NM29" s="261"/>
      <c r="NN29" s="261"/>
      <c r="NO29" s="261"/>
      <c r="NP29" s="261"/>
      <c r="NQ29" s="261"/>
      <c r="NR29" s="261"/>
      <c r="NS29" s="261"/>
      <c r="NT29" s="261"/>
      <c r="NU29" s="261"/>
      <c r="NV29" s="261"/>
      <c r="NW29" s="261"/>
      <c r="NX29" s="261"/>
      <c r="NY29" s="261"/>
      <c r="NZ29" s="261"/>
      <c r="OA29" s="261"/>
      <c r="OB29" s="261"/>
      <c r="OC29" s="261"/>
      <c r="OD29" s="261"/>
      <c r="OE29" s="261"/>
      <c r="OF29" s="261"/>
      <c r="OG29" s="261"/>
      <c r="OH29" s="261"/>
      <c r="OI29" s="261"/>
      <c r="OJ29" s="261"/>
      <c r="OK29" s="261"/>
      <c r="OL29" s="261"/>
      <c r="OM29" s="261"/>
      <c r="ON29" s="261"/>
      <c r="OO29" s="261"/>
      <c r="OP29" s="261"/>
      <c r="OQ29" s="261"/>
      <c r="OR29" s="261"/>
      <c r="OS29" s="261"/>
      <c r="OT29" s="261"/>
      <c r="OU29" s="261"/>
      <c r="OV29" s="261"/>
      <c r="OW29" s="261"/>
      <c r="OX29" s="261"/>
      <c r="OY29" s="261"/>
      <c r="OZ29" s="261"/>
      <c r="PA29" s="261"/>
      <c r="PB29" s="261"/>
      <c r="PC29" s="261"/>
      <c r="PD29" s="261"/>
      <c r="PE29" s="261"/>
      <c r="PF29" s="261"/>
      <c r="PG29" s="261"/>
      <c r="PH29" s="261"/>
      <c r="PI29" s="261"/>
      <c r="PJ29" s="261"/>
      <c r="PK29" s="261"/>
      <c r="PL29" s="261"/>
      <c r="PM29" s="261"/>
      <c r="PN29" s="261"/>
      <c r="PO29" s="261"/>
      <c r="PP29" s="261"/>
      <c r="PQ29" s="261"/>
      <c r="PR29" s="261"/>
      <c r="PS29" s="261"/>
      <c r="PT29" s="261"/>
      <c r="PU29" s="261"/>
      <c r="PV29" s="261"/>
      <c r="PW29" s="261"/>
      <c r="PX29" s="261"/>
      <c r="PY29" s="261"/>
      <c r="PZ29" s="261"/>
      <c r="QA29" s="261"/>
      <c r="QB29" s="261"/>
      <c r="QC29" s="261"/>
      <c r="QD29" s="261"/>
      <c r="QE29" s="261"/>
      <c r="QF29" s="261"/>
      <c r="QG29" s="261"/>
      <c r="QH29" s="261"/>
      <c r="QI29" s="261"/>
      <c r="QJ29" s="261"/>
      <c r="QK29" s="261"/>
      <c r="QL29" s="261"/>
      <c r="QM29" s="261"/>
      <c r="QN29" s="261"/>
      <c r="QO29" s="261"/>
      <c r="QP29" s="261"/>
      <c r="QQ29" s="261"/>
      <c r="QR29" s="261"/>
      <c r="QS29" s="261"/>
      <c r="QT29" s="261"/>
      <c r="QU29" s="261"/>
      <c r="QV29" s="261"/>
      <c r="QW29" s="261"/>
      <c r="QX29" s="261"/>
      <c r="QY29" s="261"/>
      <c r="QZ29" s="261"/>
      <c r="RA29" s="261"/>
      <c r="RB29" s="261"/>
      <c r="RC29" s="261"/>
      <c r="RD29" s="261"/>
      <c r="RE29" s="261"/>
      <c r="RF29" s="261"/>
      <c r="RG29" s="261"/>
      <c r="RH29" s="261"/>
      <c r="RI29" s="261"/>
      <c r="RJ29" s="261"/>
      <c r="RK29" s="261"/>
      <c r="RL29" s="261"/>
      <c r="RM29" s="261"/>
      <c r="RN29" s="261"/>
      <c r="RO29" s="261"/>
      <c r="RP29" s="261"/>
      <c r="RQ29" s="261"/>
      <c r="RR29" s="261"/>
      <c r="RS29" s="261"/>
      <c r="RT29" s="261"/>
      <c r="RU29" s="261"/>
      <c r="RV29" s="261"/>
      <c r="RW29" s="261"/>
      <c r="RX29" s="261"/>
      <c r="RY29" s="261"/>
      <c r="RZ29" s="261"/>
      <c r="SA29" s="261"/>
      <c r="SB29" s="261"/>
      <c r="SC29" s="261"/>
      <c r="SD29" s="261"/>
      <c r="SE29" s="261"/>
      <c r="SF29" s="261"/>
      <c r="SG29" s="261"/>
      <c r="SH29" s="261"/>
      <c r="SI29" s="261"/>
      <c r="SJ29" s="261"/>
      <c r="SK29" s="261"/>
      <c r="SL29" s="261"/>
      <c r="SM29" s="261"/>
      <c r="SN29" s="261"/>
      <c r="SO29" s="261"/>
      <c r="SP29" s="261"/>
      <c r="SQ29" s="261"/>
      <c r="SR29" s="261"/>
      <c r="SS29" s="261"/>
      <c r="ST29" s="261"/>
      <c r="SU29" s="261"/>
      <c r="SV29" s="261"/>
      <c r="SW29" s="261"/>
      <c r="SX29" s="261"/>
      <c r="SY29" s="261"/>
      <c r="SZ29" s="261"/>
      <c r="TA29" s="261"/>
      <c r="TB29" s="261"/>
      <c r="TC29" s="261"/>
      <c r="TD29" s="261"/>
      <c r="TE29" s="261"/>
      <c r="TF29" s="261"/>
      <c r="TG29" s="261"/>
      <c r="TH29" s="261"/>
      <c r="TI29" s="261"/>
      <c r="TJ29" s="261"/>
      <c r="TK29" s="261"/>
      <c r="TL29" s="261"/>
      <c r="TM29" s="261"/>
      <c r="TN29" s="261"/>
      <c r="TO29" s="261"/>
      <c r="TP29" s="261"/>
      <c r="TQ29" s="261"/>
      <c r="TR29" s="261"/>
      <c r="TS29" s="261"/>
      <c r="TT29" s="261"/>
      <c r="TU29" s="261"/>
      <c r="TV29" s="261"/>
      <c r="TW29" s="261"/>
      <c r="TX29" s="261"/>
      <c r="TY29" s="261"/>
      <c r="TZ29" s="261"/>
      <c r="UA29" s="261"/>
      <c r="UB29" s="261"/>
      <c r="UC29" s="261"/>
      <c r="UD29" s="261"/>
      <c r="UE29" s="261"/>
      <c r="UF29" s="261"/>
      <c r="UG29" s="261"/>
      <c r="UH29" s="261"/>
      <c r="UI29" s="261"/>
      <c r="UJ29" s="261"/>
      <c r="UK29" s="261"/>
      <c r="UL29" s="261"/>
      <c r="UM29" s="261"/>
      <c r="UN29" s="261"/>
      <c r="UO29" s="261"/>
      <c r="UP29" s="261"/>
      <c r="UQ29" s="261"/>
      <c r="UR29" s="261"/>
      <c r="US29" s="261"/>
      <c r="UT29" s="261"/>
      <c r="UU29" s="261"/>
      <c r="UV29" s="261"/>
      <c r="UW29" s="261"/>
      <c r="UX29" s="261"/>
      <c r="UY29" s="261"/>
      <c r="UZ29" s="261"/>
      <c r="VA29" s="261"/>
      <c r="VB29" s="261"/>
      <c r="VC29" s="261"/>
      <c r="VD29" s="261"/>
      <c r="VE29" s="261"/>
      <c r="VF29" s="261"/>
      <c r="VG29" s="261"/>
      <c r="VH29" s="261"/>
      <c r="VI29" s="261"/>
      <c r="VJ29" s="261"/>
      <c r="VK29" s="261"/>
      <c r="VL29" s="261"/>
      <c r="VM29" s="261"/>
      <c r="VN29" s="261"/>
      <c r="VO29" s="261"/>
      <c r="VP29" s="261"/>
      <c r="VQ29" s="261"/>
      <c r="VR29" s="261"/>
      <c r="VS29" s="261"/>
      <c r="VT29" s="261"/>
      <c r="VU29" s="261"/>
      <c r="VV29" s="261"/>
      <c r="VW29" s="261"/>
      <c r="VX29" s="261"/>
      <c r="VY29" s="261"/>
      <c r="VZ29" s="261"/>
      <c r="WA29" s="261"/>
      <c r="WB29" s="261"/>
      <c r="WC29" s="261"/>
      <c r="WD29" s="261"/>
      <c r="WE29" s="261"/>
      <c r="WF29" s="261"/>
      <c r="WG29" s="261"/>
      <c r="WH29" s="261"/>
      <c r="WI29" s="261"/>
      <c r="WJ29" s="261"/>
      <c r="WK29" s="261"/>
      <c r="WL29" s="261"/>
      <c r="WM29" s="261"/>
      <c r="WN29" s="261"/>
      <c r="WO29" s="261"/>
      <c r="WP29" s="261"/>
      <c r="WQ29" s="261"/>
      <c r="WR29" s="261"/>
      <c r="WS29" s="261"/>
      <c r="WT29" s="261"/>
      <c r="WU29" s="261"/>
      <c r="WV29" s="261"/>
      <c r="WW29" s="261"/>
      <c r="WX29" s="261"/>
      <c r="WY29" s="261"/>
      <c r="WZ29" s="261"/>
      <c r="XA29" s="261"/>
      <c r="XB29" s="261"/>
      <c r="XC29" s="261"/>
      <c r="XD29" s="261"/>
      <c r="XE29" s="261"/>
      <c r="XF29" s="261"/>
      <c r="XG29" s="261"/>
      <c r="XH29" s="261"/>
      <c r="XI29" s="261"/>
      <c r="XJ29" s="261"/>
      <c r="XK29" s="261"/>
      <c r="XL29" s="261"/>
      <c r="XM29" s="261"/>
      <c r="XN29" s="261"/>
      <c r="XO29" s="261"/>
      <c r="XP29" s="261"/>
      <c r="XQ29" s="261"/>
      <c r="XR29" s="261"/>
      <c r="XS29" s="261"/>
      <c r="XT29" s="261"/>
      <c r="XU29" s="261"/>
      <c r="XV29" s="261"/>
      <c r="XW29" s="261"/>
      <c r="XX29" s="261"/>
      <c r="XY29" s="261"/>
      <c r="XZ29" s="261"/>
      <c r="YA29" s="261"/>
      <c r="YB29" s="261"/>
      <c r="YC29" s="261"/>
      <c r="YD29" s="261"/>
      <c r="YE29" s="261"/>
      <c r="YF29" s="261"/>
      <c r="YG29" s="261"/>
      <c r="YH29" s="261"/>
      <c r="YI29" s="261"/>
      <c r="YJ29" s="261"/>
      <c r="YK29" s="261"/>
      <c r="YL29" s="261"/>
      <c r="YM29" s="261"/>
      <c r="YN29" s="261"/>
      <c r="YO29" s="261"/>
      <c r="YP29" s="261"/>
      <c r="YQ29" s="261"/>
      <c r="YR29" s="261"/>
      <c r="YS29" s="261"/>
      <c r="YT29" s="261"/>
      <c r="YU29" s="261"/>
      <c r="YV29" s="261"/>
      <c r="YW29" s="261"/>
      <c r="YX29" s="261"/>
      <c r="YY29" s="261"/>
      <c r="YZ29" s="261"/>
      <c r="ZA29" s="261"/>
      <c r="ZB29" s="261"/>
      <c r="ZC29" s="261"/>
      <c r="ZD29" s="261"/>
      <c r="ZE29" s="261"/>
    </row>
    <row r="30" spans="21:681"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L30" s="95"/>
      <c r="AM30" s="95"/>
      <c r="AN30" s="95"/>
      <c r="AO30" s="95"/>
      <c r="AP30" s="95"/>
      <c r="AQ30" s="95"/>
      <c r="AS30" s="95"/>
      <c r="AT30" s="95"/>
      <c r="AU30" s="95"/>
      <c r="AV30" s="95"/>
      <c r="AW30" s="95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  <c r="DX30" s="261"/>
      <c r="DY30" s="261"/>
      <c r="DZ30" s="261"/>
      <c r="EA30" s="261"/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/>
      <c r="FA30" s="261"/>
      <c r="FB30" s="261"/>
      <c r="FC30" s="261"/>
      <c r="FD30" s="261"/>
      <c r="FE30" s="261"/>
      <c r="FF30" s="261"/>
      <c r="FG30" s="261"/>
      <c r="FH30" s="261"/>
      <c r="FI30" s="261"/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/>
      <c r="GN30" s="261"/>
      <c r="GO30" s="261"/>
      <c r="GP30" s="261"/>
      <c r="GQ30" s="261"/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  <c r="HI30" s="261"/>
      <c r="HJ30" s="261"/>
      <c r="HK30" s="261"/>
      <c r="HL30" s="261"/>
      <c r="HM30" s="261"/>
      <c r="HN30" s="261"/>
      <c r="HO30" s="261"/>
      <c r="HP30" s="261"/>
      <c r="HQ30" s="261"/>
      <c r="HR30" s="261"/>
      <c r="HS30" s="261"/>
      <c r="HT30" s="261"/>
      <c r="HU30" s="261"/>
      <c r="HV30" s="261"/>
      <c r="HW30" s="261"/>
      <c r="HX30" s="261"/>
      <c r="HY30" s="261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  <c r="IW30" s="261"/>
      <c r="IX30" s="261"/>
      <c r="IY30" s="261"/>
      <c r="IZ30" s="261"/>
      <c r="JA30" s="261"/>
      <c r="JB30" s="261"/>
      <c r="JC30" s="261"/>
      <c r="JD30" s="261"/>
      <c r="JE30" s="261"/>
      <c r="JF30" s="261"/>
      <c r="JG30" s="261"/>
      <c r="JH30" s="261"/>
      <c r="JI30" s="261"/>
      <c r="JJ30" s="261"/>
      <c r="JK30" s="261"/>
      <c r="JL30" s="261"/>
      <c r="JM30" s="261"/>
      <c r="JN30" s="261"/>
      <c r="JO30" s="261"/>
      <c r="JP30" s="261"/>
      <c r="JQ30" s="261"/>
      <c r="JR30" s="261"/>
      <c r="JS30" s="261"/>
      <c r="JT30" s="261"/>
      <c r="JU30" s="261"/>
      <c r="JV30" s="261"/>
      <c r="JW30" s="261"/>
      <c r="JX30" s="261"/>
      <c r="JY30" s="261"/>
      <c r="JZ30" s="261"/>
      <c r="KA30" s="261"/>
      <c r="KB30" s="261"/>
      <c r="KC30" s="261"/>
      <c r="KD30" s="261"/>
      <c r="KE30" s="261"/>
      <c r="KF30" s="261"/>
      <c r="KG30" s="261"/>
      <c r="KH30" s="261"/>
      <c r="KI30" s="261"/>
      <c r="KJ30" s="261"/>
      <c r="KK30" s="261"/>
      <c r="KL30" s="261"/>
      <c r="KM30" s="261"/>
      <c r="KN30" s="261"/>
      <c r="KO30" s="261"/>
      <c r="KP30" s="261"/>
      <c r="KQ30" s="261"/>
      <c r="KR30" s="261"/>
      <c r="KS30" s="261"/>
      <c r="KT30" s="261"/>
      <c r="KU30" s="261"/>
      <c r="KV30" s="261"/>
      <c r="KW30" s="261"/>
      <c r="KX30" s="261"/>
      <c r="KY30" s="261"/>
      <c r="KZ30" s="261"/>
      <c r="LA30" s="261"/>
      <c r="LB30" s="261"/>
      <c r="LC30" s="261"/>
      <c r="LD30" s="261"/>
      <c r="LE30" s="261"/>
      <c r="LF30" s="261"/>
      <c r="LG30" s="261"/>
      <c r="LH30" s="261"/>
      <c r="LI30" s="261"/>
      <c r="LJ30" s="261"/>
      <c r="LK30" s="261"/>
      <c r="LL30" s="261"/>
      <c r="LM30" s="261"/>
      <c r="LN30" s="261"/>
      <c r="LO30" s="261"/>
      <c r="LP30" s="261"/>
      <c r="LQ30" s="261"/>
      <c r="LR30" s="261"/>
      <c r="LS30" s="261"/>
      <c r="LT30" s="261"/>
      <c r="LU30" s="261"/>
      <c r="LV30" s="261"/>
      <c r="LW30" s="261"/>
      <c r="LX30" s="261"/>
      <c r="LY30" s="261"/>
      <c r="LZ30" s="261"/>
      <c r="MA30" s="261"/>
      <c r="MB30" s="261"/>
      <c r="MC30" s="261"/>
      <c r="MD30" s="261"/>
      <c r="ME30" s="261"/>
      <c r="MF30" s="261"/>
      <c r="MG30" s="261"/>
      <c r="MH30" s="261"/>
      <c r="MI30" s="261"/>
      <c r="MJ30" s="261"/>
      <c r="MK30" s="261"/>
      <c r="ML30" s="261"/>
      <c r="MM30" s="261"/>
      <c r="MN30" s="261"/>
      <c r="MO30" s="261"/>
      <c r="MP30" s="261"/>
      <c r="MQ30" s="261"/>
      <c r="MR30" s="261"/>
      <c r="MS30" s="261"/>
      <c r="MT30" s="261"/>
      <c r="MU30" s="261"/>
      <c r="MV30" s="261"/>
      <c r="MW30" s="261"/>
      <c r="MX30" s="261"/>
      <c r="MY30" s="261"/>
      <c r="MZ30" s="261"/>
      <c r="NA30" s="261"/>
      <c r="NB30" s="261"/>
      <c r="NC30" s="261"/>
      <c r="ND30" s="261"/>
      <c r="NE30" s="261"/>
      <c r="NF30" s="261"/>
      <c r="NG30" s="261"/>
      <c r="NH30" s="261"/>
      <c r="NI30" s="261"/>
      <c r="NJ30" s="261"/>
      <c r="NK30" s="261"/>
      <c r="NL30" s="261"/>
      <c r="NM30" s="261"/>
      <c r="NN30" s="261"/>
      <c r="NO30" s="261"/>
      <c r="NP30" s="261"/>
      <c r="NQ30" s="261"/>
      <c r="NR30" s="261"/>
      <c r="NS30" s="261"/>
      <c r="NT30" s="261"/>
      <c r="NU30" s="261"/>
      <c r="NV30" s="261"/>
      <c r="NW30" s="261"/>
      <c r="NX30" s="261"/>
      <c r="NY30" s="261"/>
      <c r="NZ30" s="261"/>
      <c r="OA30" s="261"/>
      <c r="OB30" s="261"/>
      <c r="OC30" s="261"/>
      <c r="OD30" s="261"/>
      <c r="OE30" s="261"/>
      <c r="OF30" s="261"/>
      <c r="OG30" s="261"/>
      <c r="OH30" s="261"/>
      <c r="OI30" s="261"/>
      <c r="OJ30" s="261"/>
      <c r="OK30" s="261"/>
      <c r="OL30" s="261"/>
      <c r="OM30" s="261"/>
      <c r="ON30" s="261"/>
      <c r="OO30" s="261"/>
      <c r="OP30" s="261"/>
      <c r="OQ30" s="261"/>
      <c r="OR30" s="261"/>
      <c r="OS30" s="261"/>
      <c r="OT30" s="261"/>
      <c r="OU30" s="261"/>
      <c r="OV30" s="261"/>
      <c r="OW30" s="261"/>
      <c r="OX30" s="261"/>
      <c r="OY30" s="261"/>
      <c r="OZ30" s="261"/>
      <c r="PA30" s="261"/>
      <c r="PB30" s="261"/>
      <c r="PC30" s="261"/>
      <c r="PD30" s="261"/>
      <c r="PE30" s="261"/>
      <c r="PF30" s="261"/>
      <c r="PG30" s="261"/>
      <c r="PH30" s="261"/>
      <c r="PI30" s="261"/>
      <c r="PJ30" s="261"/>
      <c r="PK30" s="261"/>
      <c r="PL30" s="261"/>
      <c r="PM30" s="261"/>
      <c r="PN30" s="261"/>
      <c r="PO30" s="261"/>
      <c r="PP30" s="261"/>
      <c r="PQ30" s="261"/>
      <c r="PR30" s="261"/>
      <c r="PS30" s="261"/>
      <c r="PT30" s="261"/>
      <c r="PU30" s="261"/>
      <c r="PV30" s="261"/>
      <c r="PW30" s="261"/>
      <c r="PX30" s="261"/>
      <c r="PY30" s="261"/>
      <c r="PZ30" s="261"/>
      <c r="QA30" s="261"/>
      <c r="QB30" s="261"/>
      <c r="QC30" s="261"/>
      <c r="QD30" s="261"/>
      <c r="QE30" s="261"/>
      <c r="QF30" s="261"/>
      <c r="QG30" s="261"/>
      <c r="QH30" s="261"/>
      <c r="QI30" s="261"/>
      <c r="QJ30" s="261"/>
      <c r="QK30" s="261"/>
      <c r="QL30" s="261"/>
      <c r="QM30" s="261"/>
      <c r="QN30" s="261"/>
      <c r="QO30" s="261"/>
      <c r="QP30" s="261"/>
      <c r="QQ30" s="261"/>
      <c r="QR30" s="261"/>
      <c r="QS30" s="261"/>
      <c r="QT30" s="261"/>
      <c r="QU30" s="261"/>
      <c r="QV30" s="261"/>
      <c r="QW30" s="261"/>
      <c r="QX30" s="261"/>
      <c r="QY30" s="261"/>
      <c r="QZ30" s="261"/>
      <c r="RA30" s="261"/>
      <c r="RB30" s="261"/>
      <c r="RC30" s="261"/>
      <c r="RD30" s="261"/>
      <c r="RE30" s="261"/>
      <c r="RF30" s="261"/>
      <c r="RG30" s="261"/>
      <c r="RH30" s="261"/>
      <c r="RI30" s="261"/>
      <c r="RJ30" s="261"/>
      <c r="RK30" s="261"/>
      <c r="RL30" s="261"/>
      <c r="RM30" s="261"/>
      <c r="RN30" s="261"/>
      <c r="RO30" s="261"/>
      <c r="RP30" s="261"/>
      <c r="RQ30" s="261"/>
      <c r="RR30" s="261"/>
      <c r="RS30" s="261"/>
      <c r="RT30" s="261"/>
      <c r="RU30" s="261"/>
      <c r="RV30" s="261"/>
      <c r="RW30" s="261"/>
      <c r="RX30" s="261"/>
      <c r="RY30" s="261"/>
      <c r="RZ30" s="261"/>
      <c r="SA30" s="261"/>
      <c r="SB30" s="261"/>
      <c r="SC30" s="261"/>
      <c r="SD30" s="261"/>
      <c r="SE30" s="261"/>
      <c r="SF30" s="261"/>
      <c r="SG30" s="261"/>
      <c r="SH30" s="261"/>
      <c r="SI30" s="261"/>
      <c r="SJ30" s="261"/>
      <c r="SK30" s="261"/>
      <c r="SL30" s="261"/>
      <c r="SM30" s="261"/>
      <c r="SN30" s="261"/>
      <c r="SO30" s="261"/>
      <c r="SP30" s="261"/>
      <c r="SQ30" s="261"/>
      <c r="SR30" s="261"/>
      <c r="SS30" s="261"/>
      <c r="ST30" s="261"/>
      <c r="SU30" s="261"/>
      <c r="SV30" s="261"/>
      <c r="SW30" s="261"/>
      <c r="SX30" s="261"/>
      <c r="SY30" s="261"/>
      <c r="SZ30" s="261"/>
      <c r="TA30" s="261"/>
      <c r="TB30" s="261"/>
      <c r="TC30" s="261"/>
      <c r="TD30" s="261"/>
      <c r="TE30" s="261"/>
      <c r="TF30" s="261"/>
      <c r="TG30" s="261"/>
      <c r="TH30" s="261"/>
      <c r="TI30" s="261"/>
      <c r="TJ30" s="261"/>
      <c r="TK30" s="261"/>
      <c r="TL30" s="261"/>
      <c r="TM30" s="261"/>
      <c r="TN30" s="261"/>
      <c r="TO30" s="261"/>
      <c r="TP30" s="261"/>
      <c r="TQ30" s="261"/>
      <c r="TR30" s="261"/>
      <c r="TS30" s="261"/>
      <c r="TT30" s="261"/>
      <c r="TU30" s="261"/>
      <c r="TV30" s="261"/>
      <c r="TW30" s="261"/>
      <c r="TX30" s="261"/>
      <c r="TY30" s="261"/>
      <c r="TZ30" s="261"/>
      <c r="UA30" s="261"/>
      <c r="UB30" s="261"/>
      <c r="UC30" s="261"/>
      <c r="UD30" s="261"/>
      <c r="UE30" s="261"/>
      <c r="UF30" s="261"/>
      <c r="UG30" s="261"/>
      <c r="UH30" s="261"/>
      <c r="UI30" s="261"/>
      <c r="UJ30" s="261"/>
      <c r="UK30" s="261"/>
      <c r="UL30" s="261"/>
      <c r="UM30" s="261"/>
      <c r="UN30" s="261"/>
      <c r="UO30" s="261"/>
      <c r="UP30" s="261"/>
      <c r="UQ30" s="261"/>
      <c r="UR30" s="261"/>
      <c r="US30" s="261"/>
      <c r="UT30" s="261"/>
      <c r="UU30" s="261"/>
      <c r="UV30" s="261"/>
      <c r="UW30" s="261"/>
      <c r="UX30" s="261"/>
      <c r="UY30" s="261"/>
      <c r="UZ30" s="261"/>
      <c r="VA30" s="261"/>
      <c r="VB30" s="261"/>
      <c r="VC30" s="261"/>
      <c r="VD30" s="261"/>
      <c r="VE30" s="261"/>
      <c r="VF30" s="261"/>
      <c r="VG30" s="261"/>
      <c r="VH30" s="261"/>
      <c r="VI30" s="261"/>
      <c r="VJ30" s="261"/>
      <c r="VK30" s="261"/>
      <c r="VL30" s="261"/>
      <c r="VM30" s="261"/>
      <c r="VN30" s="261"/>
      <c r="VO30" s="261"/>
      <c r="VP30" s="261"/>
      <c r="VQ30" s="261"/>
      <c r="VR30" s="261"/>
      <c r="VS30" s="261"/>
      <c r="VT30" s="261"/>
      <c r="VU30" s="261"/>
      <c r="VV30" s="261"/>
      <c r="VW30" s="261"/>
      <c r="VX30" s="261"/>
      <c r="VY30" s="261"/>
      <c r="VZ30" s="261"/>
      <c r="WA30" s="261"/>
      <c r="WB30" s="261"/>
      <c r="WC30" s="261"/>
      <c r="WD30" s="261"/>
      <c r="WE30" s="261"/>
      <c r="WF30" s="261"/>
      <c r="WG30" s="261"/>
      <c r="WH30" s="261"/>
      <c r="WI30" s="261"/>
      <c r="WJ30" s="261"/>
      <c r="WK30" s="261"/>
      <c r="WL30" s="261"/>
      <c r="WM30" s="261"/>
      <c r="WN30" s="261"/>
      <c r="WO30" s="261"/>
      <c r="WP30" s="261"/>
      <c r="WQ30" s="261"/>
      <c r="WR30" s="261"/>
      <c r="WS30" s="261"/>
      <c r="WT30" s="261"/>
      <c r="WU30" s="261"/>
      <c r="WV30" s="261"/>
      <c r="WW30" s="261"/>
      <c r="WX30" s="261"/>
      <c r="WY30" s="261"/>
      <c r="WZ30" s="261"/>
      <c r="XA30" s="261"/>
      <c r="XB30" s="261"/>
      <c r="XC30" s="261"/>
      <c r="XD30" s="261"/>
      <c r="XE30" s="261"/>
      <c r="XF30" s="261"/>
      <c r="XG30" s="261"/>
      <c r="XH30" s="261"/>
      <c r="XI30" s="261"/>
      <c r="XJ30" s="261"/>
      <c r="XK30" s="261"/>
      <c r="XL30" s="261"/>
      <c r="XM30" s="261"/>
      <c r="XN30" s="261"/>
      <c r="XO30" s="261"/>
      <c r="XP30" s="261"/>
      <c r="XQ30" s="261"/>
      <c r="XR30" s="261"/>
      <c r="XS30" s="261"/>
      <c r="XT30" s="261"/>
      <c r="XU30" s="261"/>
      <c r="XV30" s="261"/>
      <c r="XW30" s="261"/>
      <c r="XX30" s="261"/>
      <c r="XY30" s="261"/>
      <c r="XZ30" s="261"/>
      <c r="YA30" s="261"/>
      <c r="YB30" s="261"/>
      <c r="YC30" s="261"/>
      <c r="YD30" s="261"/>
      <c r="YE30" s="261"/>
      <c r="YF30" s="261"/>
      <c r="YG30" s="261"/>
      <c r="YH30" s="261"/>
      <c r="YI30" s="261"/>
      <c r="YJ30" s="261"/>
      <c r="YK30" s="261"/>
      <c r="YL30" s="261"/>
      <c r="YM30" s="261"/>
      <c r="YN30" s="261"/>
      <c r="YO30" s="261"/>
      <c r="YP30" s="261"/>
      <c r="YQ30" s="261"/>
      <c r="YR30" s="261"/>
      <c r="YS30" s="261"/>
      <c r="YT30" s="261"/>
      <c r="YU30" s="261"/>
      <c r="YV30" s="261"/>
      <c r="YW30" s="261"/>
      <c r="YX30" s="261"/>
      <c r="YY30" s="261"/>
      <c r="YZ30" s="261"/>
      <c r="ZA30" s="261"/>
      <c r="ZB30" s="261"/>
      <c r="ZC30" s="261"/>
      <c r="ZD30" s="261"/>
      <c r="ZE30" s="261"/>
    </row>
    <row r="31" spans="21:681"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L31" s="95"/>
      <c r="AM31" s="95"/>
      <c r="AN31" s="95"/>
      <c r="AO31" s="95"/>
      <c r="AP31" s="95"/>
      <c r="AQ31" s="95"/>
      <c r="AS31" s="95"/>
      <c r="AT31" s="95"/>
      <c r="AU31" s="95"/>
      <c r="AV31" s="95"/>
      <c r="AW31" s="95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261"/>
      <c r="FC31" s="261"/>
      <c r="FD31" s="261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  <c r="GK31" s="261"/>
      <c r="GL31" s="261"/>
      <c r="GM31" s="261"/>
      <c r="GN31" s="261"/>
      <c r="GO31" s="261"/>
      <c r="GP31" s="261"/>
      <c r="GQ31" s="261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  <c r="HI31" s="261"/>
      <c r="HJ31" s="261"/>
      <c r="HK31" s="261"/>
      <c r="HL31" s="261"/>
      <c r="HM31" s="261"/>
      <c r="HN31" s="261"/>
      <c r="HO31" s="261"/>
      <c r="HP31" s="261"/>
      <c r="HQ31" s="261"/>
      <c r="HR31" s="261"/>
      <c r="HS31" s="261"/>
      <c r="HT31" s="261"/>
      <c r="HU31" s="261"/>
      <c r="HV31" s="261"/>
      <c r="HW31" s="261"/>
      <c r="HX31" s="261"/>
      <c r="HY31" s="261"/>
      <c r="HZ31" s="261"/>
      <c r="IA31" s="261"/>
      <c r="IB31" s="261"/>
      <c r="IC31" s="261"/>
      <c r="ID31" s="261"/>
      <c r="IE31" s="261"/>
      <c r="IF31" s="261"/>
      <c r="IG31" s="261"/>
      <c r="IH31" s="261"/>
      <c r="II31" s="261"/>
      <c r="IJ31" s="261"/>
      <c r="IK31" s="261"/>
      <c r="IL31" s="261"/>
      <c r="IM31" s="261"/>
      <c r="IN31" s="261"/>
      <c r="IO31" s="261"/>
      <c r="IP31" s="261"/>
      <c r="IQ31" s="261"/>
      <c r="IR31" s="261"/>
      <c r="IS31" s="261"/>
      <c r="IT31" s="261"/>
      <c r="IU31" s="261"/>
      <c r="IV31" s="261"/>
      <c r="IW31" s="261"/>
      <c r="IX31" s="261"/>
      <c r="IY31" s="261"/>
      <c r="IZ31" s="261"/>
      <c r="JA31" s="261"/>
      <c r="JB31" s="261"/>
      <c r="JC31" s="261"/>
      <c r="JD31" s="261"/>
      <c r="JE31" s="261"/>
      <c r="JF31" s="261"/>
      <c r="JG31" s="261"/>
      <c r="JH31" s="261"/>
      <c r="JI31" s="261"/>
      <c r="JJ31" s="261"/>
      <c r="JK31" s="261"/>
      <c r="JL31" s="261"/>
      <c r="JM31" s="261"/>
      <c r="JN31" s="261"/>
      <c r="JO31" s="261"/>
      <c r="JP31" s="261"/>
      <c r="JQ31" s="261"/>
      <c r="JR31" s="261"/>
      <c r="JS31" s="261"/>
      <c r="JT31" s="261"/>
      <c r="JU31" s="261"/>
      <c r="JV31" s="261"/>
      <c r="JW31" s="261"/>
      <c r="JX31" s="261"/>
      <c r="JY31" s="261"/>
      <c r="JZ31" s="261"/>
      <c r="KA31" s="261"/>
      <c r="KB31" s="261"/>
      <c r="KC31" s="261"/>
      <c r="KD31" s="261"/>
      <c r="KE31" s="261"/>
      <c r="KF31" s="261"/>
      <c r="KG31" s="261"/>
      <c r="KH31" s="261"/>
      <c r="KI31" s="261"/>
      <c r="KJ31" s="261"/>
      <c r="KK31" s="261"/>
      <c r="KL31" s="261"/>
      <c r="KM31" s="261"/>
      <c r="KN31" s="261"/>
      <c r="KO31" s="261"/>
      <c r="KP31" s="261"/>
      <c r="KQ31" s="261"/>
      <c r="KR31" s="261"/>
      <c r="KS31" s="261"/>
      <c r="KT31" s="261"/>
      <c r="KU31" s="261"/>
      <c r="KV31" s="261"/>
      <c r="KW31" s="261"/>
      <c r="KX31" s="261"/>
      <c r="KY31" s="261"/>
      <c r="KZ31" s="261"/>
      <c r="LA31" s="261"/>
      <c r="LB31" s="261"/>
      <c r="LC31" s="261"/>
      <c r="LD31" s="261"/>
      <c r="LE31" s="261"/>
      <c r="LF31" s="261"/>
      <c r="LG31" s="261"/>
      <c r="LH31" s="261"/>
      <c r="LI31" s="261"/>
      <c r="LJ31" s="261"/>
      <c r="LK31" s="261"/>
      <c r="LL31" s="261"/>
      <c r="LM31" s="261"/>
      <c r="LN31" s="261"/>
      <c r="LO31" s="261"/>
      <c r="LP31" s="261"/>
      <c r="LQ31" s="261"/>
      <c r="LR31" s="261"/>
      <c r="LS31" s="261"/>
      <c r="LT31" s="261"/>
      <c r="LU31" s="261"/>
      <c r="LV31" s="261"/>
      <c r="LW31" s="261"/>
      <c r="LX31" s="261"/>
      <c r="LY31" s="261"/>
      <c r="LZ31" s="261"/>
      <c r="MA31" s="261"/>
      <c r="MB31" s="261"/>
      <c r="MC31" s="261"/>
      <c r="MD31" s="261"/>
      <c r="ME31" s="261"/>
      <c r="MF31" s="261"/>
      <c r="MG31" s="261"/>
      <c r="MH31" s="261"/>
      <c r="MI31" s="261"/>
      <c r="MJ31" s="261"/>
      <c r="MK31" s="261"/>
      <c r="ML31" s="261"/>
      <c r="MM31" s="261"/>
      <c r="MN31" s="261"/>
      <c r="MO31" s="261"/>
      <c r="MP31" s="261"/>
      <c r="MQ31" s="261"/>
      <c r="MR31" s="261"/>
      <c r="MS31" s="261"/>
      <c r="MT31" s="261"/>
      <c r="MU31" s="261"/>
      <c r="MV31" s="261"/>
      <c r="MW31" s="261"/>
      <c r="MX31" s="261"/>
      <c r="MY31" s="261"/>
      <c r="MZ31" s="261"/>
      <c r="NA31" s="261"/>
      <c r="NB31" s="261"/>
      <c r="NC31" s="261"/>
      <c r="ND31" s="261"/>
      <c r="NE31" s="261"/>
      <c r="NF31" s="261"/>
      <c r="NG31" s="261"/>
      <c r="NH31" s="261"/>
      <c r="NI31" s="261"/>
      <c r="NJ31" s="261"/>
      <c r="NK31" s="261"/>
      <c r="NL31" s="261"/>
      <c r="NM31" s="261"/>
      <c r="NN31" s="261"/>
      <c r="NO31" s="261"/>
      <c r="NP31" s="261"/>
      <c r="NQ31" s="261"/>
      <c r="NR31" s="261"/>
      <c r="NS31" s="261"/>
      <c r="NT31" s="261"/>
      <c r="NU31" s="261"/>
      <c r="NV31" s="261"/>
      <c r="NW31" s="261"/>
      <c r="NX31" s="261"/>
      <c r="NY31" s="261"/>
      <c r="NZ31" s="261"/>
      <c r="OA31" s="261"/>
      <c r="OB31" s="261"/>
      <c r="OC31" s="261"/>
      <c r="OD31" s="261"/>
      <c r="OE31" s="261"/>
      <c r="OF31" s="261"/>
      <c r="OG31" s="261"/>
      <c r="OH31" s="261"/>
      <c r="OI31" s="261"/>
      <c r="OJ31" s="261"/>
      <c r="OK31" s="261"/>
      <c r="OL31" s="261"/>
      <c r="OM31" s="261"/>
      <c r="ON31" s="261"/>
      <c r="OO31" s="261"/>
      <c r="OP31" s="261"/>
      <c r="OQ31" s="261"/>
      <c r="OR31" s="261"/>
      <c r="OS31" s="261"/>
      <c r="OT31" s="261"/>
      <c r="OU31" s="261"/>
      <c r="OV31" s="261"/>
      <c r="OW31" s="261"/>
      <c r="OX31" s="261"/>
      <c r="OY31" s="261"/>
      <c r="OZ31" s="261"/>
      <c r="PA31" s="261"/>
      <c r="PB31" s="261"/>
      <c r="PC31" s="261"/>
      <c r="PD31" s="261"/>
      <c r="PE31" s="261"/>
      <c r="PF31" s="261"/>
      <c r="PG31" s="261"/>
      <c r="PH31" s="261"/>
      <c r="PI31" s="261"/>
      <c r="PJ31" s="261"/>
      <c r="PK31" s="261"/>
      <c r="PL31" s="261"/>
      <c r="PM31" s="261"/>
      <c r="PN31" s="261"/>
      <c r="PO31" s="261"/>
      <c r="PP31" s="261"/>
      <c r="PQ31" s="261"/>
      <c r="PR31" s="261"/>
      <c r="PS31" s="261"/>
      <c r="PT31" s="261"/>
      <c r="PU31" s="261"/>
      <c r="PV31" s="261"/>
      <c r="PW31" s="261"/>
      <c r="PX31" s="261"/>
      <c r="PY31" s="261"/>
      <c r="PZ31" s="261"/>
      <c r="QA31" s="261"/>
      <c r="QB31" s="261"/>
      <c r="QC31" s="261"/>
      <c r="QD31" s="261"/>
      <c r="QE31" s="261"/>
      <c r="QF31" s="261"/>
      <c r="QG31" s="261"/>
      <c r="QH31" s="261"/>
      <c r="QI31" s="261"/>
      <c r="QJ31" s="261"/>
      <c r="QK31" s="261"/>
      <c r="QL31" s="261"/>
      <c r="QM31" s="261"/>
      <c r="QN31" s="261"/>
      <c r="QO31" s="261"/>
      <c r="QP31" s="261"/>
      <c r="QQ31" s="261"/>
      <c r="QR31" s="261"/>
      <c r="QS31" s="261"/>
      <c r="QT31" s="261"/>
      <c r="QU31" s="261"/>
      <c r="QV31" s="261"/>
      <c r="QW31" s="261"/>
      <c r="QX31" s="261"/>
      <c r="QY31" s="261"/>
      <c r="QZ31" s="261"/>
      <c r="RA31" s="261"/>
      <c r="RB31" s="261"/>
      <c r="RC31" s="261"/>
      <c r="RD31" s="261"/>
      <c r="RE31" s="261"/>
      <c r="RF31" s="261"/>
      <c r="RG31" s="261"/>
      <c r="RH31" s="261"/>
      <c r="RI31" s="261"/>
      <c r="RJ31" s="261"/>
      <c r="RK31" s="261"/>
      <c r="RL31" s="261"/>
      <c r="RM31" s="261"/>
      <c r="RN31" s="261"/>
      <c r="RO31" s="261"/>
      <c r="RP31" s="261"/>
      <c r="RQ31" s="261"/>
      <c r="RR31" s="261"/>
      <c r="RS31" s="261"/>
      <c r="RT31" s="261"/>
      <c r="RU31" s="261"/>
      <c r="RV31" s="261"/>
      <c r="RW31" s="261"/>
      <c r="RX31" s="261"/>
      <c r="RY31" s="261"/>
      <c r="RZ31" s="261"/>
      <c r="SA31" s="261"/>
      <c r="SB31" s="261"/>
      <c r="SC31" s="261"/>
      <c r="SD31" s="261"/>
      <c r="SE31" s="261"/>
      <c r="SF31" s="261"/>
      <c r="SG31" s="261"/>
      <c r="SH31" s="261"/>
      <c r="SI31" s="261"/>
      <c r="SJ31" s="261"/>
      <c r="SK31" s="261"/>
      <c r="SL31" s="261"/>
      <c r="SM31" s="261"/>
      <c r="SN31" s="261"/>
      <c r="SO31" s="261"/>
      <c r="SP31" s="261"/>
      <c r="SQ31" s="261"/>
      <c r="SR31" s="261"/>
      <c r="SS31" s="261"/>
      <c r="ST31" s="261"/>
      <c r="SU31" s="261"/>
      <c r="SV31" s="261"/>
      <c r="SW31" s="261"/>
      <c r="SX31" s="261"/>
      <c r="SY31" s="261"/>
      <c r="SZ31" s="261"/>
      <c r="TA31" s="261"/>
      <c r="TB31" s="261"/>
      <c r="TC31" s="261"/>
      <c r="TD31" s="261"/>
      <c r="TE31" s="261"/>
      <c r="TF31" s="261"/>
      <c r="TG31" s="261"/>
      <c r="TH31" s="261"/>
      <c r="TI31" s="261"/>
      <c r="TJ31" s="261"/>
      <c r="TK31" s="261"/>
      <c r="TL31" s="261"/>
      <c r="TM31" s="261"/>
      <c r="TN31" s="261"/>
      <c r="TO31" s="261"/>
      <c r="TP31" s="261"/>
      <c r="TQ31" s="261"/>
      <c r="TR31" s="261"/>
      <c r="TS31" s="261"/>
      <c r="TT31" s="261"/>
      <c r="TU31" s="261"/>
      <c r="TV31" s="261"/>
      <c r="TW31" s="261"/>
      <c r="TX31" s="261"/>
      <c r="TY31" s="261"/>
      <c r="TZ31" s="261"/>
      <c r="UA31" s="261"/>
      <c r="UB31" s="261"/>
      <c r="UC31" s="261"/>
      <c r="UD31" s="261"/>
      <c r="UE31" s="261"/>
      <c r="UF31" s="261"/>
      <c r="UG31" s="261"/>
      <c r="UH31" s="261"/>
      <c r="UI31" s="261"/>
      <c r="UJ31" s="261"/>
      <c r="UK31" s="261"/>
      <c r="UL31" s="261"/>
      <c r="UM31" s="261"/>
      <c r="UN31" s="261"/>
      <c r="UO31" s="261"/>
      <c r="UP31" s="261"/>
      <c r="UQ31" s="261"/>
      <c r="UR31" s="261"/>
      <c r="US31" s="261"/>
      <c r="UT31" s="261"/>
      <c r="UU31" s="261"/>
      <c r="UV31" s="261"/>
      <c r="UW31" s="261"/>
      <c r="UX31" s="261"/>
      <c r="UY31" s="261"/>
      <c r="UZ31" s="261"/>
      <c r="VA31" s="261"/>
      <c r="VB31" s="261"/>
      <c r="VC31" s="261"/>
      <c r="VD31" s="261"/>
      <c r="VE31" s="261"/>
      <c r="VF31" s="261"/>
      <c r="VG31" s="261"/>
      <c r="VH31" s="261"/>
      <c r="VI31" s="261"/>
      <c r="VJ31" s="261"/>
      <c r="VK31" s="261"/>
      <c r="VL31" s="261"/>
      <c r="VM31" s="261"/>
      <c r="VN31" s="261"/>
      <c r="VO31" s="261"/>
      <c r="VP31" s="261"/>
      <c r="VQ31" s="261"/>
      <c r="VR31" s="261"/>
      <c r="VS31" s="261"/>
      <c r="VT31" s="261"/>
      <c r="VU31" s="261"/>
      <c r="VV31" s="261"/>
      <c r="VW31" s="261"/>
      <c r="VX31" s="261"/>
      <c r="VY31" s="261"/>
      <c r="VZ31" s="261"/>
      <c r="WA31" s="261"/>
      <c r="WB31" s="261"/>
      <c r="WC31" s="261"/>
      <c r="WD31" s="261"/>
      <c r="WE31" s="261"/>
      <c r="WF31" s="261"/>
      <c r="WG31" s="261"/>
      <c r="WH31" s="261"/>
      <c r="WI31" s="261"/>
      <c r="WJ31" s="261"/>
      <c r="WK31" s="261"/>
      <c r="WL31" s="261"/>
      <c r="WM31" s="261"/>
      <c r="WN31" s="261"/>
      <c r="WO31" s="261"/>
      <c r="WP31" s="261"/>
      <c r="WQ31" s="261"/>
      <c r="WR31" s="261"/>
      <c r="WS31" s="261"/>
      <c r="WT31" s="261"/>
      <c r="WU31" s="261"/>
      <c r="WV31" s="261"/>
      <c r="WW31" s="261"/>
      <c r="WX31" s="261"/>
      <c r="WY31" s="261"/>
      <c r="WZ31" s="261"/>
      <c r="XA31" s="261"/>
      <c r="XB31" s="261"/>
      <c r="XC31" s="261"/>
      <c r="XD31" s="261"/>
      <c r="XE31" s="261"/>
      <c r="XF31" s="261"/>
      <c r="XG31" s="261"/>
      <c r="XH31" s="261"/>
      <c r="XI31" s="261"/>
      <c r="XJ31" s="261"/>
      <c r="XK31" s="261"/>
      <c r="XL31" s="261"/>
      <c r="XM31" s="261"/>
      <c r="XN31" s="261"/>
      <c r="XO31" s="261"/>
      <c r="XP31" s="261"/>
      <c r="XQ31" s="261"/>
      <c r="XR31" s="261"/>
      <c r="XS31" s="261"/>
      <c r="XT31" s="261"/>
      <c r="XU31" s="261"/>
      <c r="XV31" s="261"/>
      <c r="XW31" s="261"/>
      <c r="XX31" s="261"/>
      <c r="XY31" s="261"/>
      <c r="XZ31" s="261"/>
      <c r="YA31" s="261"/>
      <c r="YB31" s="261"/>
      <c r="YC31" s="261"/>
      <c r="YD31" s="261"/>
      <c r="YE31" s="261"/>
      <c r="YF31" s="261"/>
      <c r="YG31" s="261"/>
      <c r="YH31" s="261"/>
      <c r="YI31" s="261"/>
      <c r="YJ31" s="261"/>
      <c r="YK31" s="261"/>
      <c r="YL31" s="261"/>
      <c r="YM31" s="261"/>
      <c r="YN31" s="261"/>
      <c r="YO31" s="261"/>
      <c r="YP31" s="261"/>
      <c r="YQ31" s="261"/>
      <c r="YR31" s="261"/>
      <c r="YS31" s="261"/>
      <c r="YT31" s="261"/>
      <c r="YU31" s="261"/>
      <c r="YV31" s="261"/>
      <c r="YW31" s="261"/>
      <c r="YX31" s="261"/>
      <c r="YY31" s="261"/>
      <c r="YZ31" s="261"/>
      <c r="ZA31" s="261"/>
      <c r="ZB31" s="261"/>
      <c r="ZC31" s="261"/>
      <c r="ZD31" s="261"/>
      <c r="ZE31" s="261"/>
    </row>
  </sheetData>
  <customSheetViews>
    <customSheetView guid="{670BA12C-584B-4B21-AA28-EA53307DA1B4}" scale="70" hiddenColumns="1" state="hidden">
      <pane xSplit="1" topLeftCell="GR1" activePane="topRight" state="frozen"/>
      <selection pane="topRight" activeCell="JU4" sqref="JU4"/>
      <pageMargins left="0" right="0" top="0" bottom="0" header="0" footer="0"/>
      <pageSetup paperSize="9" orientation="portrait" r:id="rId1"/>
    </customSheetView>
  </customSheetViews>
  <mergeCells count="24">
    <mergeCell ref="AX2:AY2"/>
    <mergeCell ref="AZ2:BA2"/>
    <mergeCell ref="N2:O2"/>
    <mergeCell ref="P2:S2"/>
    <mergeCell ref="T2:W2"/>
    <mergeCell ref="X2:AA2"/>
    <mergeCell ref="AB2:AE2"/>
    <mergeCell ref="AJ2:AK2"/>
    <mergeCell ref="BL2:BM2"/>
    <mergeCell ref="B2:B3"/>
    <mergeCell ref="C2:C3"/>
    <mergeCell ref="A2:A3"/>
    <mergeCell ref="D2:E2"/>
    <mergeCell ref="F2:I2"/>
    <mergeCell ref="J2:M2"/>
    <mergeCell ref="AF2:AI2"/>
    <mergeCell ref="BB2:BC2"/>
    <mergeCell ref="BD2:BE2"/>
    <mergeCell ref="BF2:BG2"/>
    <mergeCell ref="BH2:BI2"/>
    <mergeCell ref="BJ2:BK2"/>
    <mergeCell ref="AL2:AO2"/>
    <mergeCell ref="AP2:AS2"/>
    <mergeCell ref="AT2:AW2"/>
  </mergeCells>
  <pageMargins left="0.70866141732283472" right="0.70866141732283472" top="0.74803149606299213" bottom="0.74803149606299213" header="0.31496062992125984" footer="0.31496062992125984"/>
  <pageSetup paperSize="9" scale="52" fitToWidth="3" orientation="landscape" r:id="rId2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1"/>
  <dimension ref="A1:BK16"/>
  <sheetViews>
    <sheetView topLeftCell="A2" zoomScale="70" zoomScaleNormal="70" workbookViewId="0">
      <pane xSplit="1" topLeftCell="AA1" activePane="topRight" state="frozen"/>
      <selection pane="topRight" activeCell="AQ14" sqref="AQ14"/>
    </sheetView>
  </sheetViews>
  <sheetFormatPr defaultColWidth="8.85546875" defaultRowHeight="12.75"/>
  <cols>
    <col min="1" max="1" width="38.85546875" customWidth="1"/>
    <col min="2" max="3" width="22.42578125" customWidth="1"/>
    <col min="4" max="5" width="22.7109375" customWidth="1"/>
    <col min="6" max="6" width="12.42578125" customWidth="1"/>
    <col min="7" max="7" width="12.85546875" customWidth="1"/>
    <col min="8" max="8" width="14.42578125" customWidth="1"/>
    <col min="9" max="9" width="11.5703125" customWidth="1"/>
    <col min="10" max="10" width="13.7109375" customWidth="1"/>
    <col min="11" max="11" width="11.85546875" customWidth="1"/>
    <col min="12" max="12" width="11.7109375" hidden="1" customWidth="1"/>
    <col min="13" max="13" width="8.85546875" hidden="1" customWidth="1"/>
    <col min="14" max="14" width="9.7109375" customWidth="1"/>
    <col min="15" max="15" width="9.140625" customWidth="1"/>
    <col min="16" max="16" width="11.85546875" customWidth="1"/>
    <col min="17" max="17" width="8.5703125" customWidth="1"/>
    <col min="18" max="18" width="12.7109375" customWidth="1"/>
    <col min="19" max="19" width="8.42578125" customWidth="1"/>
    <col min="20" max="20" width="12.140625" customWidth="1"/>
    <col min="21" max="21" width="8.140625" customWidth="1"/>
    <col min="22" max="22" width="11.42578125" customWidth="1"/>
    <col min="23" max="23" width="8.85546875" customWidth="1"/>
    <col min="24" max="24" width="11.42578125" customWidth="1"/>
    <col min="25" max="25" width="8.85546875" customWidth="1"/>
    <col min="26" max="26" width="12.7109375" customWidth="1"/>
    <col min="27" max="27" width="9" customWidth="1"/>
    <col min="28" max="28" width="12" customWidth="1"/>
    <col min="29" max="29" width="9.85546875" customWidth="1"/>
    <col min="30" max="31" width="8.85546875" customWidth="1"/>
    <col min="32" max="32" width="9.5703125" customWidth="1"/>
    <col min="33" max="33" width="9.7109375" customWidth="1"/>
    <col min="34" max="34" width="11.5703125" customWidth="1"/>
    <col min="35" max="35" width="9.42578125" customWidth="1"/>
    <col min="36" max="37" width="8.85546875" customWidth="1"/>
    <col min="38" max="38" width="13.28515625" customWidth="1"/>
    <col min="39" max="39" width="10" customWidth="1"/>
    <col min="40" max="41" width="8.85546875" customWidth="1"/>
    <col min="42" max="42" width="12.140625" customWidth="1"/>
    <col min="43" max="43" width="11.140625" customWidth="1"/>
    <col min="44" max="44" width="9.28515625" customWidth="1"/>
    <col min="45" max="45" width="8.85546875" customWidth="1"/>
    <col min="46" max="46" width="12" customWidth="1"/>
    <col min="47" max="47" width="8.85546875" customWidth="1"/>
    <col min="48" max="48" width="28.7109375" customWidth="1"/>
    <col min="49" max="49" width="27" customWidth="1"/>
    <col min="50" max="50" width="16.7109375" customWidth="1"/>
    <col min="51" max="51" width="13.85546875" customWidth="1"/>
    <col min="52" max="52" width="15.5703125" hidden="1" customWidth="1"/>
    <col min="53" max="53" width="12.7109375" hidden="1" customWidth="1"/>
    <col min="54" max="54" width="12.28515625" hidden="1" customWidth="1"/>
    <col min="55" max="56" width="12.140625" hidden="1" customWidth="1"/>
    <col min="57" max="57" width="12.85546875" hidden="1" customWidth="1"/>
    <col min="58" max="58" width="13.28515625" hidden="1" customWidth="1"/>
    <col min="59" max="59" width="13.5703125" hidden="1" customWidth="1"/>
    <col min="60" max="60" width="18.7109375" hidden="1" customWidth="1"/>
    <col min="61" max="61" width="19.140625" hidden="1" customWidth="1"/>
    <col min="62" max="62" width="19.85546875" hidden="1" customWidth="1"/>
    <col min="63" max="63" width="19.7109375" hidden="1" customWidth="1"/>
  </cols>
  <sheetData>
    <row r="1" spans="1:63" ht="24.75" customHeight="1">
      <c r="A1" s="95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</row>
    <row r="2" spans="1:63" s="2" customFormat="1" ht="122.45" customHeight="1">
      <c r="A2" s="445" t="s">
        <v>0</v>
      </c>
      <c r="B2" s="503" t="s">
        <v>1</v>
      </c>
      <c r="C2" s="503" t="s">
        <v>2</v>
      </c>
      <c r="D2" s="447" t="s">
        <v>44</v>
      </c>
      <c r="E2" s="448"/>
      <c r="F2" s="447" t="s">
        <v>45</v>
      </c>
      <c r="G2" s="502"/>
      <c r="H2" s="502"/>
      <c r="I2" s="448"/>
      <c r="J2" s="502" t="s">
        <v>46</v>
      </c>
      <c r="K2" s="448"/>
      <c r="L2" s="447" t="s">
        <v>47</v>
      </c>
      <c r="M2" s="448"/>
      <c r="N2" s="447" t="s">
        <v>48</v>
      </c>
      <c r="O2" s="502"/>
      <c r="P2" s="502"/>
      <c r="Q2" s="448"/>
      <c r="R2" s="505" t="s">
        <v>49</v>
      </c>
      <c r="S2" s="506"/>
      <c r="T2" s="506"/>
      <c r="U2" s="507"/>
      <c r="V2" s="496" t="s">
        <v>50</v>
      </c>
      <c r="W2" s="501"/>
      <c r="X2" s="501"/>
      <c r="Y2" s="497"/>
      <c r="Z2" s="447" t="s">
        <v>51</v>
      </c>
      <c r="AA2" s="502"/>
      <c r="AB2" s="502"/>
      <c r="AC2" s="448"/>
      <c r="AD2" s="447" t="s">
        <v>52</v>
      </c>
      <c r="AE2" s="502"/>
      <c r="AF2" s="502"/>
      <c r="AG2" s="448"/>
      <c r="AH2" s="496" t="s">
        <v>82</v>
      </c>
      <c r="AI2" s="497"/>
      <c r="AJ2" s="496" t="s">
        <v>54</v>
      </c>
      <c r="AK2" s="501"/>
      <c r="AL2" s="501"/>
      <c r="AM2" s="497"/>
      <c r="AN2" s="498" t="s">
        <v>55</v>
      </c>
      <c r="AO2" s="500"/>
      <c r="AP2" s="500"/>
      <c r="AQ2" s="499"/>
      <c r="AR2" s="498" t="s">
        <v>56</v>
      </c>
      <c r="AS2" s="500"/>
      <c r="AT2" s="500"/>
      <c r="AU2" s="499"/>
      <c r="AV2" s="498" t="s">
        <v>57</v>
      </c>
      <c r="AW2" s="499"/>
      <c r="AX2" s="498" t="s">
        <v>58</v>
      </c>
      <c r="AY2" s="499"/>
      <c r="AZ2" s="496" t="s">
        <v>59</v>
      </c>
      <c r="BA2" s="497"/>
      <c r="BB2" s="496" t="s">
        <v>60</v>
      </c>
      <c r="BC2" s="497"/>
      <c r="BD2" s="495" t="s">
        <v>61</v>
      </c>
      <c r="BE2" s="495"/>
      <c r="BF2" s="495" t="s">
        <v>62</v>
      </c>
      <c r="BG2" s="495"/>
      <c r="BH2" s="495" t="s">
        <v>63</v>
      </c>
      <c r="BI2" s="495"/>
      <c r="BJ2" s="495" t="s">
        <v>64</v>
      </c>
      <c r="BK2" s="495"/>
    </row>
    <row r="3" spans="1:63" s="2" customFormat="1" ht="133.15" customHeight="1">
      <c r="A3" s="446"/>
      <c r="B3" s="504"/>
      <c r="C3" s="504"/>
      <c r="D3" s="3" t="s">
        <v>83</v>
      </c>
      <c r="E3" s="93" t="s">
        <v>84</v>
      </c>
      <c r="F3" s="3" t="s">
        <v>83</v>
      </c>
      <c r="G3" s="93" t="s">
        <v>84</v>
      </c>
      <c r="H3" s="3" t="s">
        <v>85</v>
      </c>
      <c r="I3" s="93" t="s">
        <v>84</v>
      </c>
      <c r="J3" s="3" t="s">
        <v>86</v>
      </c>
      <c r="K3" s="93" t="s">
        <v>84</v>
      </c>
      <c r="L3" s="4" t="s">
        <v>87</v>
      </c>
      <c r="M3" s="93" t="s">
        <v>84</v>
      </c>
      <c r="N3" s="3" t="s">
        <v>83</v>
      </c>
      <c r="O3" s="93" t="s">
        <v>84</v>
      </c>
      <c r="P3" s="3" t="s">
        <v>85</v>
      </c>
      <c r="Q3" s="93" t="s">
        <v>84</v>
      </c>
      <c r="R3" s="3" t="s">
        <v>88</v>
      </c>
      <c r="S3" s="93" t="s">
        <v>84</v>
      </c>
      <c r="T3" s="4" t="s">
        <v>85</v>
      </c>
      <c r="U3" s="93" t="s">
        <v>84</v>
      </c>
      <c r="V3" s="3" t="s">
        <v>88</v>
      </c>
      <c r="W3" s="93" t="s">
        <v>84</v>
      </c>
      <c r="X3" s="4" t="s">
        <v>89</v>
      </c>
      <c r="Y3" s="93" t="s">
        <v>84</v>
      </c>
      <c r="Z3" s="3" t="s">
        <v>88</v>
      </c>
      <c r="AA3" s="93" t="s">
        <v>84</v>
      </c>
      <c r="AB3" s="4" t="s">
        <v>89</v>
      </c>
      <c r="AC3" s="93" t="s">
        <v>84</v>
      </c>
      <c r="AD3" s="3" t="s">
        <v>88</v>
      </c>
      <c r="AE3" s="93" t="s">
        <v>84</v>
      </c>
      <c r="AF3" s="4" t="s">
        <v>89</v>
      </c>
      <c r="AG3" s="93" t="s">
        <v>84</v>
      </c>
      <c r="AH3" s="3" t="s">
        <v>87</v>
      </c>
      <c r="AI3" s="93" t="s">
        <v>84</v>
      </c>
      <c r="AJ3" s="3" t="s">
        <v>83</v>
      </c>
      <c r="AK3" s="93" t="s">
        <v>84</v>
      </c>
      <c r="AL3" s="4" t="s">
        <v>90</v>
      </c>
      <c r="AM3" s="93" t="s">
        <v>84</v>
      </c>
      <c r="AN3" s="3" t="s">
        <v>83</v>
      </c>
      <c r="AO3" s="93" t="s">
        <v>84</v>
      </c>
      <c r="AP3" s="4" t="s">
        <v>91</v>
      </c>
      <c r="AQ3" s="93" t="s">
        <v>84</v>
      </c>
      <c r="AR3" s="3" t="s">
        <v>83</v>
      </c>
      <c r="AS3" s="93" t="s">
        <v>84</v>
      </c>
      <c r="AT3" s="4" t="s">
        <v>92</v>
      </c>
      <c r="AU3" s="93" t="s">
        <v>84</v>
      </c>
      <c r="AV3" s="3" t="s">
        <v>93</v>
      </c>
      <c r="AW3" s="93" t="s">
        <v>84</v>
      </c>
      <c r="AX3" s="3" t="s">
        <v>94</v>
      </c>
      <c r="AY3" s="93" t="s">
        <v>84</v>
      </c>
      <c r="AZ3" s="3" t="s">
        <v>95</v>
      </c>
      <c r="BA3" s="93" t="s">
        <v>84</v>
      </c>
      <c r="BB3" s="3" t="s">
        <v>83</v>
      </c>
      <c r="BC3" s="93" t="s">
        <v>84</v>
      </c>
      <c r="BD3" s="3" t="s">
        <v>83</v>
      </c>
      <c r="BE3" s="93" t="s">
        <v>84</v>
      </c>
      <c r="BF3" s="3" t="s">
        <v>87</v>
      </c>
      <c r="BG3" s="93" t="s">
        <v>84</v>
      </c>
      <c r="BH3" s="3" t="s">
        <v>96</v>
      </c>
      <c r="BI3" s="93" t="s">
        <v>84</v>
      </c>
      <c r="BJ3" s="3" t="s">
        <v>96</v>
      </c>
      <c r="BK3" s="93" t="s">
        <v>84</v>
      </c>
    </row>
    <row r="4" spans="1:63" s="29" customFormat="1" ht="18.600000000000001" customHeight="1">
      <c r="A4" s="22" t="s">
        <v>31</v>
      </c>
      <c r="B4" s="325">
        <v>63845</v>
      </c>
      <c r="C4" s="325">
        <v>64464</v>
      </c>
      <c r="D4" s="23" t="e">
        <f>#REF!</f>
        <v>#REF!</v>
      </c>
      <c r="E4" s="94" t="e">
        <f>IF(D4&lt;85,0.8,IF((D4&gt;=85)*(D4&lt;90),0.9,IF((D4&gt;=90)*(D4&lt;95),0.95,1)))</f>
        <v>#REF!</v>
      </c>
      <c r="F4" s="23" t="e">
        <f>#REF!</f>
        <v>#REF!</v>
      </c>
      <c r="G4" s="94" t="e">
        <f>IF(F4&lt;85,0.8,IF((F4&gt;=85)*(F4&lt;90),0.9,IF((F4&gt;=90)*(F4&lt;95),0.95,1)))</f>
        <v>#REF!</v>
      </c>
      <c r="H4" s="23" t="e">
        <f>#REF!</f>
        <v>#REF!</v>
      </c>
      <c r="I4" s="94" t="e">
        <f>IF(H4&lt;85,0.8,IF((H4&gt;=85)*(H4&lt;90),0.9,IF((H4&gt;=90)*(H4&lt;95),0.95,1)))</f>
        <v>#REF!</v>
      </c>
      <c r="J4" s="23" t="e">
        <f>#REF!</f>
        <v>#REF!</v>
      </c>
      <c r="K4" s="94" t="e">
        <f t="shared" ref="K4:K14" si="0">IF(J4&lt;85,0.8,IF((J4&gt;=85)*(J4&lt;90),0.9,IF((J4&gt;=90)*(J4&lt;95),0.95,1)))</f>
        <v>#REF!</v>
      </c>
      <c r="L4" s="23" t="e">
        <f>#REF!</f>
        <v>#REF!</v>
      </c>
      <c r="M4" s="94" t="e">
        <f t="shared" ref="M4:M14" si="1">IF(L4/100&lt;0.7,0.8,IF((L4/100&gt;0.69)*(L4/100&lt;0.89),0.9,1))</f>
        <v>#REF!</v>
      </c>
      <c r="N4" s="23" t="e">
        <f>#REF!</f>
        <v>#REF!</v>
      </c>
      <c r="O4" s="94" t="e">
        <f>IF(N4&lt;85,0.8,IF((N4&gt;=85)*(N4&lt;90),0.9,IF((N4&gt;=90)*(N4&lt;95),0.95,1)))</f>
        <v>#REF!</v>
      </c>
      <c r="P4" s="23" t="e">
        <f>#REF!</f>
        <v>#REF!</v>
      </c>
      <c r="Q4" s="94" t="e">
        <f>IF(P4&lt;85,0.8,IF((P4&gt;=85)*(P4&lt;90),0.9,IF((P4&gt;=90)*(P4&lt;95),0.95,1)))</f>
        <v>#REF!</v>
      </c>
      <c r="R4" s="23" t="e">
        <f>#REF!</f>
        <v>#REF!</v>
      </c>
      <c r="S4" s="94" t="e">
        <f t="shared" ref="S4:S14" si="2">IF(R4&lt;85,0.8,IF((R4&gt;=85)*(R4&lt;90),0.9,IF((R4&gt;=90)*(R4&lt;95),0.95,1)))</f>
        <v>#REF!</v>
      </c>
      <c r="T4" s="23" t="e">
        <f>#REF!</f>
        <v>#REF!</v>
      </c>
      <c r="U4" s="94" t="e">
        <f t="shared" ref="U4:U14" si="3">IF(T4&lt;85,0.8,IF((T4&gt;=85)*(T4&lt;90),0.9,IF((T4&gt;=90)*(T4&lt;95),0.95,1)))</f>
        <v>#REF!</v>
      </c>
      <c r="V4" s="23" t="e">
        <f>#REF!</f>
        <v>#REF!</v>
      </c>
      <c r="W4" s="94" t="e">
        <f t="shared" ref="W4:W14" si="4">IF(V4&lt;85,0.8,IF((V4&gt;=85)*(V4&lt;90),0.9,IF((V4&gt;=90)*(V4&lt;95),0.95,1)))</f>
        <v>#REF!</v>
      </c>
      <c r="X4" s="23" t="e">
        <f>Подуш!H3</f>
        <v>#REF!</v>
      </c>
      <c r="Y4" s="337" t="e">
        <f>IF(X4&gt;0,1,0)</f>
        <v>#REF!</v>
      </c>
      <c r="Z4" s="23" t="e">
        <f>#REF!</f>
        <v>#REF!</v>
      </c>
      <c r="AA4" s="94" t="e">
        <f t="shared" ref="AA4:AA14" si="5">IF(Z4&lt;85,0.8,IF((Z4&gt;=85)*(Z4&lt;90),0.9,IF((Z4&gt;=90)*(Z4&lt;95),0.95,1)))</f>
        <v>#REF!</v>
      </c>
      <c r="AB4" s="355" t="e">
        <f>Подуш!R3</f>
        <v>#REF!</v>
      </c>
      <c r="AC4" s="337" t="e">
        <f>IF(AB4&gt;0,1,0)</f>
        <v>#REF!</v>
      </c>
      <c r="AD4" s="23"/>
      <c r="AE4" s="94"/>
      <c r="AF4" s="23"/>
      <c r="AG4" s="337"/>
      <c r="AH4" s="393" t="e">
        <f>#REF!</f>
        <v>#REF!</v>
      </c>
      <c r="AI4" s="94" t="e">
        <f>IF(AH4&lt;85,0.8,IF((AH4&gt;=85)*(AH4&lt;90),0.9,IF((AH4&gt;=90)*(AH4&lt;95),0.95,1)))</f>
        <v>#REF!</v>
      </c>
      <c r="AJ4" s="23" t="e">
        <f>#REF!</f>
        <v>#REF!</v>
      </c>
      <c r="AK4" s="94" t="e">
        <f t="shared" ref="AK4:AK14" si="6">IF(AJ4&lt;85,0.8,IF((AJ4&gt;=85)*(AJ4&lt;90),0.9,IF((AJ4&gt;=90)*(AJ4&lt;95),0.95,1)))</f>
        <v>#REF!</v>
      </c>
      <c r="AL4" s="23" t="e">
        <f>#REF!</f>
        <v>#REF!</v>
      </c>
      <c r="AM4" s="94" t="e">
        <f t="shared" ref="AM4:AM14" si="7">IF(AL4&lt;85,0.8,IF((AL4&gt;=85)*(AL4&lt;90),0.9,IF((AL4&gt;=90)*(AL4&lt;95),0.95,1)))</f>
        <v>#REF!</v>
      </c>
      <c r="AN4" s="393" t="e">
        <f>#REF!</f>
        <v>#REF!</v>
      </c>
      <c r="AO4" s="94" t="e">
        <f>IF(AN4&lt;85,0.8,IF((AN4&gt;=85)*(AN4&lt;90),0.9,IF((AN4&gt;=90)*(AN4&lt;95),0.95,1)))</f>
        <v>#REF!</v>
      </c>
      <c r="AP4" s="393" t="e">
        <f>#REF!</f>
        <v>#REF!</v>
      </c>
      <c r="AQ4" s="94" t="e">
        <f>IF(AP4&lt;85,0.8,IF((AP4&gt;=85)*(AP4&lt;90),0.9,IF((AP4&gt;=90)*(AP4&lt;95),0.95,1)))</f>
        <v>#REF!</v>
      </c>
      <c r="AR4" s="23" t="e">
        <f>#REF!</f>
        <v>#REF!</v>
      </c>
      <c r="AS4" s="94" t="e">
        <f t="shared" ref="AS4:AS14" si="8">IF(AR4&lt;85,0.8,IF((AR4&gt;=85)*(AR4&lt;90),0.9,IF((AR4&gt;=90)*(AR4&lt;95),0.95,1)))</f>
        <v>#REF!</v>
      </c>
      <c r="AT4" s="23" t="e">
        <f>#REF!</f>
        <v>#REF!</v>
      </c>
      <c r="AU4" s="94" t="e">
        <f t="shared" ref="AU4:AU14" si="9">IF(AT4&lt;85,0.8,IF((AT4&gt;=85)*(AT4&lt;90),0.9,IF((AT4&gt;=90)*(AT4&lt;95),0.95,1)))</f>
        <v>#REF!</v>
      </c>
      <c r="AV4" s="23" t="e">
        <f>#REF!</f>
        <v>#REF!</v>
      </c>
      <c r="AW4" s="94" t="e">
        <f t="shared" ref="AW4:AW14" si="10">IF(AV4&lt;85,0.8,IF((AV4&gt;=85)*(AV4&lt;90),0.9,IF((AV4&gt;=90)*(AV4&lt;95),0.95,1)))</f>
        <v>#REF!</v>
      </c>
      <c r="AX4" s="23" t="e">
        <f>#REF!</f>
        <v>#REF!</v>
      </c>
      <c r="AY4" s="94" t="e">
        <f t="shared" ref="AY4:AY14" si="11">IF(AX4&lt;85,0.8,IF((AX4&gt;=85)*(AX4&lt;90),0.9,IF((AX4&gt;=90)*(AX4&lt;95),0.95,1)))</f>
        <v>#REF!</v>
      </c>
      <c r="AZ4" s="23" t="e">
        <f>#REF!</f>
        <v>#REF!</v>
      </c>
      <c r="BA4" s="94" t="e">
        <f>IF(AZ4/100&lt;0.7,1,IF((AZ4/100&gt;0.69)*(AZ4/100&lt;0.89),0.9,0.8))</f>
        <v>#REF!</v>
      </c>
      <c r="BB4" s="28" t="e">
        <f>#REF!</f>
        <v>#REF!</v>
      </c>
      <c r="BC4" s="94" t="e">
        <f t="shared" ref="BC4:BC14" si="12">IF(BB4/100&lt;0.7,0.8,IF((BB4/100&gt;0.69)*(BB4/100&lt;0.89),0.9,1))</f>
        <v>#REF!</v>
      </c>
      <c r="BD4" s="28" t="e">
        <f>#REF!</f>
        <v>#REF!</v>
      </c>
      <c r="BE4" s="94" t="e">
        <f t="shared" ref="BE4:BE14" si="13">IF(BD4/100&lt;0.7,0.8,IF((BD4/100&gt;0.69)*(BD4/100&lt;0.89),0.9,1))</f>
        <v>#REF!</v>
      </c>
      <c r="BF4" s="28" t="e">
        <f>#REF!</f>
        <v>#REF!</v>
      </c>
      <c r="BG4" s="94" t="e">
        <f>IF(BF4/100&lt;0.7,1,IF((BF4/100&gt;0.69)*(BF4/100&lt;0.89),0.9,0.8))</f>
        <v>#REF!</v>
      </c>
      <c r="BH4" s="28" t="e">
        <f>#REF!</f>
        <v>#REF!</v>
      </c>
      <c r="BI4" s="94" t="e">
        <f>IF(BH4&lt;85,0.8,IF((BH4&gt;=85)*(BH4&lt;90),0.9,IF((BH4&gt;=90)*(BH4&lt;95),0.95,1)))</f>
        <v>#REF!</v>
      </c>
      <c r="BJ4" s="28"/>
      <c r="BK4" s="94"/>
    </row>
    <row r="5" spans="1:63" s="29" customFormat="1" ht="21" customHeight="1">
      <c r="A5" s="30" t="s">
        <v>33</v>
      </c>
      <c r="B5" s="326">
        <v>19308</v>
      </c>
      <c r="C5" s="326">
        <v>19616</v>
      </c>
      <c r="D5" s="23" t="e">
        <f>#REF!</f>
        <v>#REF!</v>
      </c>
      <c r="E5" s="94" t="e">
        <f t="shared" ref="E5:E13" si="14">IF(D5&lt;85,0.8,IF((D5&gt;=85)*(D5&lt;90),0.9,IF((D5&gt;=90)*(D5&lt;95),0.95,1)))</f>
        <v>#REF!</v>
      </c>
      <c r="F5" s="23" t="e">
        <f>#REF!</f>
        <v>#REF!</v>
      </c>
      <c r="G5" s="94" t="e">
        <f t="shared" ref="G5:I14" si="15">IF(F5&lt;85,0.8,IF((F5&gt;=85)*(F5&lt;90),0.9,IF((F5&gt;=90)*(F5&lt;95),0.95,1)))</f>
        <v>#REF!</v>
      </c>
      <c r="H5" s="23" t="e">
        <f>#REF!</f>
        <v>#REF!</v>
      </c>
      <c r="I5" s="94" t="e">
        <f t="shared" si="15"/>
        <v>#REF!</v>
      </c>
      <c r="J5" s="23" t="e">
        <f>#REF!</f>
        <v>#REF!</v>
      </c>
      <c r="K5" s="94" t="e">
        <f t="shared" si="0"/>
        <v>#REF!</v>
      </c>
      <c r="L5" s="23" t="e">
        <f>#REF!</f>
        <v>#REF!</v>
      </c>
      <c r="M5" s="94" t="e">
        <f t="shared" si="1"/>
        <v>#REF!</v>
      </c>
      <c r="N5" s="23" t="e">
        <f>#REF!</f>
        <v>#REF!</v>
      </c>
      <c r="O5" s="94" t="e">
        <f t="shared" ref="O5:Q14" si="16">IF(N5&lt;85,0.8,IF((N5&gt;=85)*(N5&lt;90),0.9,IF((N5&gt;=90)*(N5&lt;95),0.95,1)))</f>
        <v>#REF!</v>
      </c>
      <c r="P5" s="23" t="e">
        <f>#REF!</f>
        <v>#REF!</v>
      </c>
      <c r="Q5" s="94" t="e">
        <f t="shared" si="16"/>
        <v>#REF!</v>
      </c>
      <c r="R5" s="23" t="e">
        <f>#REF!</f>
        <v>#REF!</v>
      </c>
      <c r="S5" s="94" t="e">
        <f t="shared" si="2"/>
        <v>#REF!</v>
      </c>
      <c r="T5" s="23" t="e">
        <f>#REF!</f>
        <v>#REF!</v>
      </c>
      <c r="U5" s="94" t="e">
        <f t="shared" si="3"/>
        <v>#REF!</v>
      </c>
      <c r="V5" s="23" t="e">
        <f>#REF!</f>
        <v>#REF!</v>
      </c>
      <c r="W5" s="94" t="e">
        <f t="shared" si="4"/>
        <v>#REF!</v>
      </c>
      <c r="X5" s="23" t="e">
        <f>Подуш!H4</f>
        <v>#REF!</v>
      </c>
      <c r="Y5" s="337" t="e">
        <f t="shared" ref="Y5:Y14" si="17">IF(X5&gt;0,1,0)</f>
        <v>#REF!</v>
      </c>
      <c r="Z5" s="23" t="e">
        <f>#REF!</f>
        <v>#REF!</v>
      </c>
      <c r="AA5" s="94" t="e">
        <f t="shared" si="5"/>
        <v>#REF!</v>
      </c>
      <c r="AB5" s="23" t="e">
        <f>Подуш!R4</f>
        <v>#REF!</v>
      </c>
      <c r="AC5" s="337" t="e">
        <f t="shared" ref="AC5:AC14" si="18">IF(AB5&gt;0,1,0)</f>
        <v>#REF!</v>
      </c>
      <c r="AD5" s="23" t="e">
        <f>#REF!</f>
        <v>#REF!</v>
      </c>
      <c r="AE5" s="94" t="e">
        <f t="shared" ref="AE5:AE14" si="19">IF(AD5&lt;85,0.8,IF((AD5&gt;=85)*(AD5&lt;90),0.9,IF((AD5&gt;=90)*(AD5&lt;95),0.95,1)))</f>
        <v>#REF!</v>
      </c>
      <c r="AF5" s="23" t="e">
        <f>Подуш!M4</f>
        <v>#REF!</v>
      </c>
      <c r="AG5" s="337" t="e">
        <f t="shared" ref="AG5:AG14" si="20">IF(AF5&gt;0,1,0)</f>
        <v>#REF!</v>
      </c>
      <c r="AH5" s="393" t="e">
        <f>#REF!</f>
        <v>#REF!</v>
      </c>
      <c r="AI5" s="94" t="e">
        <f>IF(AH5&lt;85,0.8,IF((AH5&gt;=85)*(AH5&lt;90),0.9,IF((AH5&gt;=90)*(AH5&lt;95),0.95,1)))</f>
        <v>#REF!</v>
      </c>
      <c r="AJ5" s="23" t="e">
        <f>#REF!</f>
        <v>#REF!</v>
      </c>
      <c r="AK5" s="94" t="e">
        <f t="shared" si="6"/>
        <v>#REF!</v>
      </c>
      <c r="AL5" s="23" t="e">
        <f>#REF!</f>
        <v>#REF!</v>
      </c>
      <c r="AM5" s="94" t="e">
        <f t="shared" si="7"/>
        <v>#REF!</v>
      </c>
      <c r="AN5" s="393" t="e">
        <f>#REF!</f>
        <v>#REF!</v>
      </c>
      <c r="AO5" s="94" t="e">
        <f>IF(AN5&lt;85,0.8,IF((AN5&gt;=85)*(AN5&lt;90),0.9,IF((AN5&gt;=90)*(AN5&lt;95),0.95,1)))</f>
        <v>#REF!</v>
      </c>
      <c r="AP5" s="393" t="e">
        <f>#REF!</f>
        <v>#REF!</v>
      </c>
      <c r="AQ5" s="94" t="e">
        <f t="shared" ref="AQ5:AQ14" si="21">IF(AP5&lt;85,0.8,IF((AP5&gt;=85)*(AP5&lt;90),0.9,IF((AP5&gt;=90)*(AP5&lt;95),0.95,1)))</f>
        <v>#REF!</v>
      </c>
      <c r="AR5" s="23" t="e">
        <f>#REF!</f>
        <v>#REF!</v>
      </c>
      <c r="AS5" s="94" t="e">
        <f t="shared" si="8"/>
        <v>#REF!</v>
      </c>
      <c r="AT5" s="23" t="e">
        <f>#REF!</f>
        <v>#REF!</v>
      </c>
      <c r="AU5" s="94" t="e">
        <f t="shared" si="9"/>
        <v>#REF!</v>
      </c>
      <c r="AV5" s="23" t="e">
        <f>#REF!</f>
        <v>#REF!</v>
      </c>
      <c r="AW5" s="94" t="e">
        <f t="shared" si="10"/>
        <v>#REF!</v>
      </c>
      <c r="AX5" s="23" t="e">
        <f>#REF!</f>
        <v>#REF!</v>
      </c>
      <c r="AY5" s="94" t="e">
        <f t="shared" si="11"/>
        <v>#REF!</v>
      </c>
      <c r="AZ5" s="23" t="e">
        <f>#REF!</f>
        <v>#REF!</v>
      </c>
      <c r="BA5" s="94" t="e">
        <f t="shared" ref="BA5:BA14" si="22">IF(AZ5/100&lt;0.7,1,IF((AZ5/100&gt;0.69)*(AZ5/100&lt;0.89),0.9,0.8))</f>
        <v>#REF!</v>
      </c>
      <c r="BB5" s="28" t="e">
        <f>#REF!</f>
        <v>#REF!</v>
      </c>
      <c r="BC5" s="94" t="e">
        <f t="shared" si="12"/>
        <v>#REF!</v>
      </c>
      <c r="BD5" s="28" t="e">
        <f>#REF!</f>
        <v>#REF!</v>
      </c>
      <c r="BE5" s="94" t="e">
        <f t="shared" si="13"/>
        <v>#REF!</v>
      </c>
      <c r="BF5" s="28" t="e">
        <f>#REF!</f>
        <v>#REF!</v>
      </c>
      <c r="BG5" s="94" t="e">
        <f t="shared" ref="BG5:BG14" si="23">IF(BF5/100&lt;0.7,1,IF((BF5/100&gt;0.69)*(BF5/100&lt;0.89),0.9,0.8))</f>
        <v>#REF!</v>
      </c>
      <c r="BH5" s="28" t="e">
        <f>#REF!</f>
        <v>#REF!</v>
      </c>
      <c r="BI5" s="94" t="e">
        <f t="shared" ref="BI5:BK14" si="24">IF(BH5&lt;85,0.8,IF((BH5&gt;=85)*(BH5&lt;90),0.9,IF((BH5&gt;=90)*(BH5&lt;95),0.95,1)))</f>
        <v>#REF!</v>
      </c>
      <c r="BJ5" s="28" t="e">
        <f>#REF!</f>
        <v>#REF!</v>
      </c>
      <c r="BK5" s="94" t="e">
        <f t="shared" si="24"/>
        <v>#REF!</v>
      </c>
    </row>
    <row r="6" spans="1:63" s="29" customFormat="1" ht="21" customHeight="1">
      <c r="A6" s="22" t="s">
        <v>34</v>
      </c>
      <c r="B6" s="326">
        <v>34242</v>
      </c>
      <c r="C6" s="326">
        <v>34570</v>
      </c>
      <c r="D6" s="23" t="e">
        <f>#REF!</f>
        <v>#REF!</v>
      </c>
      <c r="E6" s="94" t="e">
        <f t="shared" si="14"/>
        <v>#REF!</v>
      </c>
      <c r="F6" s="23" t="e">
        <f>#REF!</f>
        <v>#REF!</v>
      </c>
      <c r="G6" s="94" t="e">
        <f t="shared" si="15"/>
        <v>#REF!</v>
      </c>
      <c r="H6" s="23" t="e">
        <f>#REF!</f>
        <v>#REF!</v>
      </c>
      <c r="I6" s="94" t="e">
        <f t="shared" si="15"/>
        <v>#REF!</v>
      </c>
      <c r="J6" s="23" t="e">
        <f>#REF!</f>
        <v>#REF!</v>
      </c>
      <c r="K6" s="94" t="e">
        <f t="shared" si="0"/>
        <v>#REF!</v>
      </c>
      <c r="L6" s="23" t="e">
        <f>#REF!</f>
        <v>#REF!</v>
      </c>
      <c r="M6" s="94" t="e">
        <f t="shared" si="1"/>
        <v>#REF!</v>
      </c>
      <c r="N6" s="23" t="e">
        <f>#REF!</f>
        <v>#REF!</v>
      </c>
      <c r="O6" s="94" t="e">
        <f t="shared" si="16"/>
        <v>#REF!</v>
      </c>
      <c r="P6" s="23" t="e">
        <f>#REF!</f>
        <v>#REF!</v>
      </c>
      <c r="Q6" s="94" t="e">
        <f t="shared" si="16"/>
        <v>#REF!</v>
      </c>
      <c r="R6" s="23" t="e">
        <f>#REF!</f>
        <v>#REF!</v>
      </c>
      <c r="S6" s="94" t="e">
        <f t="shared" si="2"/>
        <v>#REF!</v>
      </c>
      <c r="T6" s="23" t="e">
        <f>#REF!</f>
        <v>#REF!</v>
      </c>
      <c r="U6" s="94" t="e">
        <f t="shared" si="3"/>
        <v>#REF!</v>
      </c>
      <c r="V6" s="23" t="e">
        <f>#REF!</f>
        <v>#REF!</v>
      </c>
      <c r="W6" s="94" t="e">
        <f t="shared" si="4"/>
        <v>#REF!</v>
      </c>
      <c r="X6" s="23" t="e">
        <f>Подуш!H5</f>
        <v>#REF!</v>
      </c>
      <c r="Y6" s="337" t="e">
        <f t="shared" si="17"/>
        <v>#REF!</v>
      </c>
      <c r="Z6" s="23" t="e">
        <f>#REF!</f>
        <v>#REF!</v>
      </c>
      <c r="AA6" s="94" t="e">
        <f t="shared" si="5"/>
        <v>#REF!</v>
      </c>
      <c r="AB6" s="23" t="e">
        <f>Подуш!R5</f>
        <v>#REF!</v>
      </c>
      <c r="AC6" s="337" t="e">
        <f t="shared" si="18"/>
        <v>#REF!</v>
      </c>
      <c r="AD6" s="23" t="e">
        <f>#REF!</f>
        <v>#REF!</v>
      </c>
      <c r="AE6" s="94" t="e">
        <f t="shared" si="19"/>
        <v>#REF!</v>
      </c>
      <c r="AF6" s="23" t="e">
        <f>Подуш!M5</f>
        <v>#REF!</v>
      </c>
      <c r="AG6" s="337" t="e">
        <f t="shared" si="20"/>
        <v>#REF!</v>
      </c>
      <c r="AH6" s="393" t="e">
        <f>#REF!</f>
        <v>#REF!</v>
      </c>
      <c r="AI6" s="94" t="e">
        <f t="shared" ref="AI6:AI14" si="25">IF(AH6&lt;85,0.8,IF((AH6&gt;=85)*(AH6&lt;90),0.9,IF((AH6&gt;=90)*(AH6&lt;95),0.95,1)))</f>
        <v>#REF!</v>
      </c>
      <c r="AJ6" s="23" t="e">
        <f>#REF!</f>
        <v>#REF!</v>
      </c>
      <c r="AK6" s="94" t="e">
        <f t="shared" si="6"/>
        <v>#REF!</v>
      </c>
      <c r="AL6" s="23" t="e">
        <f>#REF!</f>
        <v>#REF!</v>
      </c>
      <c r="AM6" s="94" t="e">
        <f t="shared" si="7"/>
        <v>#REF!</v>
      </c>
      <c r="AN6" s="393" t="e">
        <f>#REF!</f>
        <v>#REF!</v>
      </c>
      <c r="AO6" s="94" t="e">
        <f t="shared" ref="AO6:AO14" si="26">IF(AN6&lt;85,0.8,IF((AN6&gt;=85)*(AN6&lt;90),0.9,IF((AN6&gt;=90)*(AN6&lt;95),0.95,1)))</f>
        <v>#REF!</v>
      </c>
      <c r="AP6" s="393" t="e">
        <f>#REF!</f>
        <v>#REF!</v>
      </c>
      <c r="AQ6" s="94" t="e">
        <f t="shared" si="21"/>
        <v>#REF!</v>
      </c>
      <c r="AR6" s="23" t="e">
        <f>#REF!</f>
        <v>#REF!</v>
      </c>
      <c r="AS6" s="94" t="e">
        <f t="shared" si="8"/>
        <v>#REF!</v>
      </c>
      <c r="AT6" s="23" t="e">
        <f>#REF!</f>
        <v>#REF!</v>
      </c>
      <c r="AU6" s="94" t="e">
        <f t="shared" si="9"/>
        <v>#REF!</v>
      </c>
      <c r="AV6" s="23" t="e">
        <f>#REF!</f>
        <v>#REF!</v>
      </c>
      <c r="AW6" s="94" t="e">
        <f t="shared" si="10"/>
        <v>#REF!</v>
      </c>
      <c r="AX6" s="23" t="e">
        <f>#REF!</f>
        <v>#REF!</v>
      </c>
      <c r="AY6" s="94" t="e">
        <f t="shared" si="11"/>
        <v>#REF!</v>
      </c>
      <c r="AZ6" s="23" t="e">
        <f>#REF!</f>
        <v>#REF!</v>
      </c>
      <c r="BA6" s="94" t="e">
        <f t="shared" si="22"/>
        <v>#REF!</v>
      </c>
      <c r="BB6" s="28" t="e">
        <f>#REF!</f>
        <v>#REF!</v>
      </c>
      <c r="BC6" s="94" t="e">
        <f t="shared" si="12"/>
        <v>#REF!</v>
      </c>
      <c r="BD6" s="28" t="e">
        <f>#REF!</f>
        <v>#REF!</v>
      </c>
      <c r="BE6" s="94" t="e">
        <f t="shared" si="13"/>
        <v>#REF!</v>
      </c>
      <c r="BF6" s="28" t="e">
        <f>#REF!</f>
        <v>#REF!</v>
      </c>
      <c r="BG6" s="94" t="e">
        <f t="shared" si="23"/>
        <v>#REF!</v>
      </c>
      <c r="BH6" s="28" t="e">
        <f>#REF!</f>
        <v>#REF!</v>
      </c>
      <c r="BI6" s="94" t="e">
        <f t="shared" si="24"/>
        <v>#REF!</v>
      </c>
      <c r="BJ6" s="28" t="e">
        <f>#REF!</f>
        <v>#REF!</v>
      </c>
      <c r="BK6" s="94" t="e">
        <f t="shared" si="24"/>
        <v>#REF!</v>
      </c>
    </row>
    <row r="7" spans="1:63" s="29" customFormat="1" ht="21.75" customHeight="1">
      <c r="A7" s="22" t="s">
        <v>35</v>
      </c>
      <c r="B7" s="326">
        <v>14234</v>
      </c>
      <c r="C7" s="326">
        <v>14142</v>
      </c>
      <c r="D7" s="23" t="e">
        <f>#REF!</f>
        <v>#REF!</v>
      </c>
      <c r="E7" s="94" t="e">
        <f t="shared" si="14"/>
        <v>#REF!</v>
      </c>
      <c r="F7" s="23" t="e">
        <f>#REF!</f>
        <v>#REF!</v>
      </c>
      <c r="G7" s="94" t="e">
        <f t="shared" si="15"/>
        <v>#REF!</v>
      </c>
      <c r="H7" s="23" t="e">
        <f>#REF!</f>
        <v>#REF!</v>
      </c>
      <c r="I7" s="94" t="e">
        <f t="shared" si="15"/>
        <v>#REF!</v>
      </c>
      <c r="J7" s="23" t="e">
        <f>#REF!</f>
        <v>#REF!</v>
      </c>
      <c r="K7" s="94" t="e">
        <f t="shared" si="0"/>
        <v>#REF!</v>
      </c>
      <c r="L7" s="23" t="e">
        <f>#REF!</f>
        <v>#REF!</v>
      </c>
      <c r="M7" s="94" t="e">
        <f t="shared" si="1"/>
        <v>#REF!</v>
      </c>
      <c r="N7" s="23" t="e">
        <f>#REF!</f>
        <v>#REF!</v>
      </c>
      <c r="O7" s="94" t="e">
        <f t="shared" si="16"/>
        <v>#REF!</v>
      </c>
      <c r="P7" s="23" t="e">
        <f>#REF!</f>
        <v>#REF!</v>
      </c>
      <c r="Q7" s="94" t="e">
        <f t="shared" si="16"/>
        <v>#REF!</v>
      </c>
      <c r="R7" s="23" t="e">
        <f>#REF!</f>
        <v>#REF!</v>
      </c>
      <c r="S7" s="94" t="e">
        <f t="shared" si="2"/>
        <v>#REF!</v>
      </c>
      <c r="T7" s="23" t="e">
        <f>#REF!</f>
        <v>#REF!</v>
      </c>
      <c r="U7" s="94" t="e">
        <f t="shared" si="3"/>
        <v>#REF!</v>
      </c>
      <c r="V7" s="23" t="e">
        <f>#REF!</f>
        <v>#REF!</v>
      </c>
      <c r="W7" s="94" t="e">
        <f t="shared" si="4"/>
        <v>#REF!</v>
      </c>
      <c r="X7" s="23" t="e">
        <f>Подуш!H6</f>
        <v>#REF!</v>
      </c>
      <c r="Y7" s="337" t="e">
        <f t="shared" si="17"/>
        <v>#REF!</v>
      </c>
      <c r="Z7" s="23" t="e">
        <f>#REF!</f>
        <v>#REF!</v>
      </c>
      <c r="AA7" s="94" t="e">
        <f t="shared" si="5"/>
        <v>#REF!</v>
      </c>
      <c r="AB7" s="23" t="e">
        <f>Подуш!R6</f>
        <v>#REF!</v>
      </c>
      <c r="AC7" s="337" t="e">
        <f t="shared" si="18"/>
        <v>#REF!</v>
      </c>
      <c r="AD7" s="23" t="e">
        <f>#REF!</f>
        <v>#REF!</v>
      </c>
      <c r="AE7" s="94" t="e">
        <f t="shared" si="19"/>
        <v>#REF!</v>
      </c>
      <c r="AF7" s="23" t="e">
        <f>Подуш!M6</f>
        <v>#REF!</v>
      </c>
      <c r="AG7" s="337" t="e">
        <f t="shared" si="20"/>
        <v>#REF!</v>
      </c>
      <c r="AH7" s="393" t="e">
        <f>#REF!</f>
        <v>#REF!</v>
      </c>
      <c r="AI7" s="94" t="e">
        <f t="shared" si="25"/>
        <v>#REF!</v>
      </c>
      <c r="AJ7" s="23" t="e">
        <f>#REF!</f>
        <v>#REF!</v>
      </c>
      <c r="AK7" s="94" t="e">
        <f t="shared" si="6"/>
        <v>#REF!</v>
      </c>
      <c r="AL7" s="23" t="e">
        <f>#REF!</f>
        <v>#REF!</v>
      </c>
      <c r="AM7" s="94" t="e">
        <f t="shared" si="7"/>
        <v>#REF!</v>
      </c>
      <c r="AN7" s="393" t="e">
        <f>#REF!</f>
        <v>#REF!</v>
      </c>
      <c r="AO7" s="94" t="e">
        <f t="shared" si="26"/>
        <v>#REF!</v>
      </c>
      <c r="AP7" s="393" t="e">
        <f>#REF!</f>
        <v>#REF!</v>
      </c>
      <c r="AQ7" s="94" t="e">
        <f t="shared" si="21"/>
        <v>#REF!</v>
      </c>
      <c r="AR7" s="23" t="e">
        <f>#REF!</f>
        <v>#REF!</v>
      </c>
      <c r="AS7" s="94" t="e">
        <f t="shared" si="8"/>
        <v>#REF!</v>
      </c>
      <c r="AT7" s="23" t="e">
        <f>#REF!</f>
        <v>#REF!</v>
      </c>
      <c r="AU7" s="94" t="e">
        <f t="shared" si="9"/>
        <v>#REF!</v>
      </c>
      <c r="AV7" s="23" t="e">
        <f>#REF!</f>
        <v>#REF!</v>
      </c>
      <c r="AW7" s="94" t="e">
        <f t="shared" si="10"/>
        <v>#REF!</v>
      </c>
      <c r="AX7" s="23" t="e">
        <f>#REF!</f>
        <v>#REF!</v>
      </c>
      <c r="AY7" s="94" t="e">
        <f t="shared" si="11"/>
        <v>#REF!</v>
      </c>
      <c r="AZ7" s="23" t="e">
        <f>#REF!</f>
        <v>#REF!</v>
      </c>
      <c r="BA7" s="94" t="e">
        <f t="shared" si="22"/>
        <v>#REF!</v>
      </c>
      <c r="BB7" s="28" t="e">
        <f>#REF!</f>
        <v>#REF!</v>
      </c>
      <c r="BC7" s="94" t="e">
        <f t="shared" si="12"/>
        <v>#REF!</v>
      </c>
      <c r="BD7" s="28" t="e">
        <f>#REF!</f>
        <v>#REF!</v>
      </c>
      <c r="BE7" s="94" t="e">
        <f t="shared" si="13"/>
        <v>#REF!</v>
      </c>
      <c r="BF7" s="28" t="e">
        <f>#REF!</f>
        <v>#REF!</v>
      </c>
      <c r="BG7" s="94" t="e">
        <f t="shared" si="23"/>
        <v>#REF!</v>
      </c>
      <c r="BH7" s="28" t="e">
        <f>#REF!</f>
        <v>#REF!</v>
      </c>
      <c r="BI7" s="94" t="e">
        <f t="shared" si="24"/>
        <v>#REF!</v>
      </c>
      <c r="BJ7" s="28" t="e">
        <f>#REF!</f>
        <v>#REF!</v>
      </c>
      <c r="BK7" s="94" t="e">
        <f t="shared" si="24"/>
        <v>#REF!</v>
      </c>
    </row>
    <row r="8" spans="1:63" s="29" customFormat="1" ht="19.5" customHeight="1">
      <c r="A8" s="22" t="s">
        <v>36</v>
      </c>
      <c r="B8" s="326">
        <v>12452</v>
      </c>
      <c r="C8" s="326">
        <v>12404</v>
      </c>
      <c r="D8" s="23" t="e">
        <f>#REF!</f>
        <v>#REF!</v>
      </c>
      <c r="E8" s="94" t="e">
        <f t="shared" si="14"/>
        <v>#REF!</v>
      </c>
      <c r="F8" s="23" t="e">
        <f>#REF!</f>
        <v>#REF!</v>
      </c>
      <c r="G8" s="94" t="e">
        <f t="shared" si="15"/>
        <v>#REF!</v>
      </c>
      <c r="H8" s="23" t="e">
        <f>#REF!</f>
        <v>#REF!</v>
      </c>
      <c r="I8" s="94" t="e">
        <f t="shared" si="15"/>
        <v>#REF!</v>
      </c>
      <c r="J8" s="23" t="e">
        <f>#REF!</f>
        <v>#REF!</v>
      </c>
      <c r="K8" s="94" t="e">
        <f t="shared" si="0"/>
        <v>#REF!</v>
      </c>
      <c r="L8" s="23" t="e">
        <f>#REF!</f>
        <v>#REF!</v>
      </c>
      <c r="M8" s="94" t="e">
        <f t="shared" si="1"/>
        <v>#REF!</v>
      </c>
      <c r="N8" s="23" t="e">
        <f>#REF!</f>
        <v>#REF!</v>
      </c>
      <c r="O8" s="94" t="e">
        <f t="shared" si="16"/>
        <v>#REF!</v>
      </c>
      <c r="P8" s="23" t="e">
        <f>#REF!</f>
        <v>#REF!</v>
      </c>
      <c r="Q8" s="94" t="e">
        <f t="shared" si="16"/>
        <v>#REF!</v>
      </c>
      <c r="R8" s="23" t="e">
        <f>#REF!</f>
        <v>#REF!</v>
      </c>
      <c r="S8" s="94" t="e">
        <f t="shared" si="2"/>
        <v>#REF!</v>
      </c>
      <c r="T8" s="23" t="e">
        <f>#REF!</f>
        <v>#REF!</v>
      </c>
      <c r="U8" s="94" t="e">
        <f t="shared" si="3"/>
        <v>#REF!</v>
      </c>
      <c r="V8" s="23" t="e">
        <f>#REF!</f>
        <v>#REF!</v>
      </c>
      <c r="W8" s="94" t="e">
        <f t="shared" si="4"/>
        <v>#REF!</v>
      </c>
      <c r="X8" s="23" t="e">
        <f>Подуш!H7</f>
        <v>#REF!</v>
      </c>
      <c r="Y8" s="337" t="e">
        <f t="shared" si="17"/>
        <v>#REF!</v>
      </c>
      <c r="Z8" s="23" t="e">
        <f>#REF!</f>
        <v>#REF!</v>
      </c>
      <c r="AA8" s="94" t="e">
        <f t="shared" si="5"/>
        <v>#REF!</v>
      </c>
      <c r="AB8" s="23" t="e">
        <f>Подуш!R7</f>
        <v>#REF!</v>
      </c>
      <c r="AC8" s="337" t="e">
        <f t="shared" si="18"/>
        <v>#REF!</v>
      </c>
      <c r="AD8" s="23" t="e">
        <f>#REF!</f>
        <v>#REF!</v>
      </c>
      <c r="AE8" s="94" t="e">
        <f t="shared" si="19"/>
        <v>#REF!</v>
      </c>
      <c r="AF8" s="23" t="e">
        <f>Подуш!M7</f>
        <v>#REF!</v>
      </c>
      <c r="AG8" s="337" t="e">
        <f t="shared" si="20"/>
        <v>#REF!</v>
      </c>
      <c r="AH8" s="393" t="e">
        <f>#REF!</f>
        <v>#REF!</v>
      </c>
      <c r="AI8" s="94" t="e">
        <f t="shared" si="25"/>
        <v>#REF!</v>
      </c>
      <c r="AJ8" s="23" t="e">
        <f>#REF!</f>
        <v>#REF!</v>
      </c>
      <c r="AK8" s="94" t="e">
        <f t="shared" si="6"/>
        <v>#REF!</v>
      </c>
      <c r="AL8" s="23" t="e">
        <f>#REF!</f>
        <v>#REF!</v>
      </c>
      <c r="AM8" s="94" t="e">
        <f t="shared" si="7"/>
        <v>#REF!</v>
      </c>
      <c r="AN8" s="393" t="e">
        <f>#REF!</f>
        <v>#REF!</v>
      </c>
      <c r="AO8" s="94" t="e">
        <f t="shared" si="26"/>
        <v>#REF!</v>
      </c>
      <c r="AP8" s="393" t="e">
        <f>#REF!</f>
        <v>#REF!</v>
      </c>
      <c r="AQ8" s="94" t="e">
        <f t="shared" si="21"/>
        <v>#REF!</v>
      </c>
      <c r="AR8" s="23" t="e">
        <f>#REF!</f>
        <v>#REF!</v>
      </c>
      <c r="AS8" s="94" t="e">
        <f t="shared" si="8"/>
        <v>#REF!</v>
      </c>
      <c r="AT8" s="23" t="e">
        <f>#REF!</f>
        <v>#REF!</v>
      </c>
      <c r="AU8" s="94" t="e">
        <f t="shared" si="9"/>
        <v>#REF!</v>
      </c>
      <c r="AV8" s="23" t="e">
        <f>#REF!</f>
        <v>#REF!</v>
      </c>
      <c r="AW8" s="94" t="e">
        <f t="shared" si="10"/>
        <v>#REF!</v>
      </c>
      <c r="AX8" s="23" t="e">
        <f>#REF!</f>
        <v>#REF!</v>
      </c>
      <c r="AY8" s="94" t="e">
        <f t="shared" si="11"/>
        <v>#REF!</v>
      </c>
      <c r="AZ8" s="23" t="e">
        <f>#REF!</f>
        <v>#REF!</v>
      </c>
      <c r="BA8" s="94" t="e">
        <f t="shared" si="22"/>
        <v>#REF!</v>
      </c>
      <c r="BB8" s="28" t="e">
        <f>#REF!</f>
        <v>#REF!</v>
      </c>
      <c r="BC8" s="94" t="e">
        <f t="shared" si="12"/>
        <v>#REF!</v>
      </c>
      <c r="BD8" s="28" t="e">
        <f>#REF!</f>
        <v>#REF!</v>
      </c>
      <c r="BE8" s="94" t="e">
        <f t="shared" si="13"/>
        <v>#REF!</v>
      </c>
      <c r="BF8" s="28" t="e">
        <f>#REF!</f>
        <v>#REF!</v>
      </c>
      <c r="BG8" s="94" t="e">
        <f t="shared" si="23"/>
        <v>#REF!</v>
      </c>
      <c r="BH8" s="28" t="e">
        <f>#REF!</f>
        <v>#REF!</v>
      </c>
      <c r="BI8" s="94" t="e">
        <f t="shared" si="24"/>
        <v>#REF!</v>
      </c>
      <c r="BJ8" s="28" t="e">
        <f>#REF!</f>
        <v>#REF!</v>
      </c>
      <c r="BK8" s="94" t="e">
        <f t="shared" si="24"/>
        <v>#REF!</v>
      </c>
    </row>
    <row r="9" spans="1:63" s="29" customFormat="1" ht="18" customHeight="1">
      <c r="A9" s="30" t="s">
        <v>37</v>
      </c>
      <c r="B9" s="326">
        <v>11667</v>
      </c>
      <c r="C9" s="326">
        <v>11761</v>
      </c>
      <c r="D9" s="23" t="e">
        <f>#REF!</f>
        <v>#REF!</v>
      </c>
      <c r="E9" s="94" t="e">
        <f t="shared" si="14"/>
        <v>#REF!</v>
      </c>
      <c r="F9" s="23" t="e">
        <f>#REF!</f>
        <v>#REF!</v>
      </c>
      <c r="G9" s="94" t="e">
        <f t="shared" si="15"/>
        <v>#REF!</v>
      </c>
      <c r="H9" s="23" t="e">
        <f>#REF!</f>
        <v>#REF!</v>
      </c>
      <c r="I9" s="94" t="e">
        <f t="shared" si="15"/>
        <v>#REF!</v>
      </c>
      <c r="J9" s="23" t="e">
        <f>#REF!</f>
        <v>#REF!</v>
      </c>
      <c r="K9" s="94" t="e">
        <f t="shared" si="0"/>
        <v>#REF!</v>
      </c>
      <c r="L9" s="23" t="e">
        <f>#REF!</f>
        <v>#REF!</v>
      </c>
      <c r="M9" s="94" t="e">
        <f t="shared" si="1"/>
        <v>#REF!</v>
      </c>
      <c r="N9" s="23" t="e">
        <f>#REF!</f>
        <v>#REF!</v>
      </c>
      <c r="O9" s="94" t="e">
        <f t="shared" si="16"/>
        <v>#REF!</v>
      </c>
      <c r="P9" s="23" t="e">
        <f>#REF!</f>
        <v>#REF!</v>
      </c>
      <c r="Q9" s="94" t="e">
        <f t="shared" si="16"/>
        <v>#REF!</v>
      </c>
      <c r="R9" s="23" t="e">
        <f>#REF!</f>
        <v>#REF!</v>
      </c>
      <c r="S9" s="94" t="e">
        <f t="shared" si="2"/>
        <v>#REF!</v>
      </c>
      <c r="T9" s="23" t="e">
        <f>#REF!</f>
        <v>#REF!</v>
      </c>
      <c r="U9" s="94" t="e">
        <f t="shared" si="3"/>
        <v>#REF!</v>
      </c>
      <c r="V9" s="23" t="e">
        <f>#REF!</f>
        <v>#REF!</v>
      </c>
      <c r="W9" s="94" t="e">
        <f t="shared" si="4"/>
        <v>#REF!</v>
      </c>
      <c r="X9" s="23" t="e">
        <f>Подуш!H8</f>
        <v>#REF!</v>
      </c>
      <c r="Y9" s="337" t="e">
        <f t="shared" si="17"/>
        <v>#REF!</v>
      </c>
      <c r="Z9" s="23" t="e">
        <f>#REF!</f>
        <v>#REF!</v>
      </c>
      <c r="AA9" s="94" t="e">
        <f t="shared" si="5"/>
        <v>#REF!</v>
      </c>
      <c r="AB9" s="23" t="e">
        <f>Подуш!R8</f>
        <v>#REF!</v>
      </c>
      <c r="AC9" s="337" t="e">
        <f t="shared" si="18"/>
        <v>#REF!</v>
      </c>
      <c r="AD9" s="23" t="e">
        <f>#REF!</f>
        <v>#REF!</v>
      </c>
      <c r="AE9" s="94" t="e">
        <f t="shared" si="19"/>
        <v>#REF!</v>
      </c>
      <c r="AF9" s="23" t="e">
        <f>Подуш!M8</f>
        <v>#REF!</v>
      </c>
      <c r="AG9" s="337" t="e">
        <f t="shared" si="20"/>
        <v>#REF!</v>
      </c>
      <c r="AH9" s="393" t="e">
        <f>#REF!</f>
        <v>#REF!</v>
      </c>
      <c r="AI9" s="94" t="e">
        <f t="shared" si="25"/>
        <v>#REF!</v>
      </c>
      <c r="AJ9" s="23" t="e">
        <f>#REF!</f>
        <v>#REF!</v>
      </c>
      <c r="AK9" s="94" t="e">
        <f t="shared" si="6"/>
        <v>#REF!</v>
      </c>
      <c r="AL9" s="23" t="e">
        <f>#REF!</f>
        <v>#REF!</v>
      </c>
      <c r="AM9" s="94" t="e">
        <f t="shared" si="7"/>
        <v>#REF!</v>
      </c>
      <c r="AN9" s="393" t="e">
        <f>#REF!</f>
        <v>#REF!</v>
      </c>
      <c r="AO9" s="94" t="e">
        <f t="shared" si="26"/>
        <v>#REF!</v>
      </c>
      <c r="AP9" s="393" t="e">
        <f>#REF!</f>
        <v>#REF!</v>
      </c>
      <c r="AQ9" s="94" t="e">
        <f t="shared" si="21"/>
        <v>#REF!</v>
      </c>
      <c r="AR9" s="23" t="e">
        <f>#REF!</f>
        <v>#REF!</v>
      </c>
      <c r="AS9" s="94" t="e">
        <f t="shared" si="8"/>
        <v>#REF!</v>
      </c>
      <c r="AT9" s="23" t="e">
        <f>#REF!</f>
        <v>#REF!</v>
      </c>
      <c r="AU9" s="94" t="e">
        <f t="shared" si="9"/>
        <v>#REF!</v>
      </c>
      <c r="AV9" s="23" t="e">
        <f>#REF!</f>
        <v>#REF!</v>
      </c>
      <c r="AW9" s="94" t="e">
        <f t="shared" si="10"/>
        <v>#REF!</v>
      </c>
      <c r="AX9" s="23" t="e">
        <f>#REF!</f>
        <v>#REF!</v>
      </c>
      <c r="AY9" s="94" t="e">
        <f t="shared" si="11"/>
        <v>#REF!</v>
      </c>
      <c r="AZ9" s="23" t="e">
        <f>#REF!</f>
        <v>#REF!</v>
      </c>
      <c r="BA9" s="94" t="e">
        <f t="shared" si="22"/>
        <v>#REF!</v>
      </c>
      <c r="BB9" s="28" t="e">
        <f>#REF!</f>
        <v>#REF!</v>
      </c>
      <c r="BC9" s="94" t="e">
        <f t="shared" si="12"/>
        <v>#REF!</v>
      </c>
      <c r="BD9" s="28" t="e">
        <f>#REF!</f>
        <v>#REF!</v>
      </c>
      <c r="BE9" s="94" t="e">
        <f t="shared" si="13"/>
        <v>#REF!</v>
      </c>
      <c r="BF9" s="28" t="e">
        <f>#REF!</f>
        <v>#REF!</v>
      </c>
      <c r="BG9" s="94" t="e">
        <f t="shared" si="23"/>
        <v>#REF!</v>
      </c>
      <c r="BH9" s="28" t="e">
        <f>#REF!</f>
        <v>#REF!</v>
      </c>
      <c r="BI9" s="94" t="e">
        <f t="shared" si="24"/>
        <v>#REF!</v>
      </c>
      <c r="BJ9" s="28" t="e">
        <f>#REF!</f>
        <v>#REF!</v>
      </c>
      <c r="BK9" s="94" t="e">
        <f t="shared" si="24"/>
        <v>#REF!</v>
      </c>
    </row>
    <row r="10" spans="1:63" s="29" customFormat="1" ht="21" customHeight="1">
      <c r="A10" s="30" t="s">
        <v>38</v>
      </c>
      <c r="B10" s="326">
        <v>14554</v>
      </c>
      <c r="C10" s="326">
        <v>14589</v>
      </c>
      <c r="D10" s="23" t="e">
        <f>#REF!</f>
        <v>#REF!</v>
      </c>
      <c r="E10" s="94" t="e">
        <f t="shared" si="14"/>
        <v>#REF!</v>
      </c>
      <c r="F10" s="23" t="e">
        <f>#REF!</f>
        <v>#REF!</v>
      </c>
      <c r="G10" s="94" t="e">
        <f t="shared" si="15"/>
        <v>#REF!</v>
      </c>
      <c r="H10" s="23" t="e">
        <f>#REF!</f>
        <v>#REF!</v>
      </c>
      <c r="I10" s="94" t="e">
        <f t="shared" si="15"/>
        <v>#REF!</v>
      </c>
      <c r="J10" s="23" t="e">
        <f>#REF!</f>
        <v>#REF!</v>
      </c>
      <c r="K10" s="94" t="e">
        <f t="shared" si="0"/>
        <v>#REF!</v>
      </c>
      <c r="L10" s="23" t="e">
        <f>#REF!</f>
        <v>#REF!</v>
      </c>
      <c r="M10" s="94" t="e">
        <f t="shared" si="1"/>
        <v>#REF!</v>
      </c>
      <c r="N10" s="23" t="e">
        <f>#REF!</f>
        <v>#REF!</v>
      </c>
      <c r="O10" s="94" t="e">
        <f t="shared" si="16"/>
        <v>#REF!</v>
      </c>
      <c r="P10" s="23" t="e">
        <f>#REF!</f>
        <v>#REF!</v>
      </c>
      <c r="Q10" s="94" t="e">
        <f t="shared" si="16"/>
        <v>#REF!</v>
      </c>
      <c r="R10" s="23" t="e">
        <f>#REF!</f>
        <v>#REF!</v>
      </c>
      <c r="S10" s="94" t="e">
        <f t="shared" si="2"/>
        <v>#REF!</v>
      </c>
      <c r="T10" s="23" t="e">
        <f>#REF!</f>
        <v>#REF!</v>
      </c>
      <c r="U10" s="94" t="e">
        <f t="shared" si="3"/>
        <v>#REF!</v>
      </c>
      <c r="V10" s="23" t="e">
        <f>#REF!</f>
        <v>#REF!</v>
      </c>
      <c r="W10" s="94" t="e">
        <f t="shared" si="4"/>
        <v>#REF!</v>
      </c>
      <c r="X10" s="23" t="e">
        <f>Подуш!H9</f>
        <v>#REF!</v>
      </c>
      <c r="Y10" s="337" t="e">
        <f t="shared" si="17"/>
        <v>#REF!</v>
      </c>
      <c r="Z10" s="23" t="e">
        <f>#REF!</f>
        <v>#REF!</v>
      </c>
      <c r="AA10" s="94" t="e">
        <f t="shared" si="5"/>
        <v>#REF!</v>
      </c>
      <c r="AB10" s="23" t="e">
        <f>Подуш!R9</f>
        <v>#REF!</v>
      </c>
      <c r="AC10" s="337" t="e">
        <f t="shared" si="18"/>
        <v>#REF!</v>
      </c>
      <c r="AD10" s="23" t="e">
        <f>#REF!</f>
        <v>#REF!</v>
      </c>
      <c r="AE10" s="94" t="e">
        <f t="shared" si="19"/>
        <v>#REF!</v>
      </c>
      <c r="AF10" s="23" t="e">
        <f>Подуш!M9</f>
        <v>#REF!</v>
      </c>
      <c r="AG10" s="337" t="e">
        <f t="shared" si="20"/>
        <v>#REF!</v>
      </c>
      <c r="AH10" s="393" t="e">
        <f>#REF!</f>
        <v>#REF!</v>
      </c>
      <c r="AI10" s="94" t="e">
        <f t="shared" si="25"/>
        <v>#REF!</v>
      </c>
      <c r="AJ10" s="23" t="e">
        <f>#REF!</f>
        <v>#REF!</v>
      </c>
      <c r="AK10" s="94" t="e">
        <f t="shared" si="6"/>
        <v>#REF!</v>
      </c>
      <c r="AL10" s="23" t="e">
        <f>#REF!</f>
        <v>#REF!</v>
      </c>
      <c r="AM10" s="94" t="e">
        <f t="shared" si="7"/>
        <v>#REF!</v>
      </c>
      <c r="AN10" s="393" t="e">
        <f>#REF!</f>
        <v>#REF!</v>
      </c>
      <c r="AO10" s="94" t="e">
        <f t="shared" si="26"/>
        <v>#REF!</v>
      </c>
      <c r="AP10" s="393" t="e">
        <f>#REF!</f>
        <v>#REF!</v>
      </c>
      <c r="AQ10" s="94" t="e">
        <f t="shared" si="21"/>
        <v>#REF!</v>
      </c>
      <c r="AR10" s="23" t="e">
        <f>#REF!</f>
        <v>#REF!</v>
      </c>
      <c r="AS10" s="94" t="e">
        <f t="shared" si="8"/>
        <v>#REF!</v>
      </c>
      <c r="AT10" s="23" t="e">
        <f>#REF!</f>
        <v>#REF!</v>
      </c>
      <c r="AU10" s="94" t="e">
        <f t="shared" si="9"/>
        <v>#REF!</v>
      </c>
      <c r="AV10" s="23" t="e">
        <f>#REF!</f>
        <v>#REF!</v>
      </c>
      <c r="AW10" s="94" t="e">
        <f t="shared" si="10"/>
        <v>#REF!</v>
      </c>
      <c r="AX10" s="23" t="e">
        <f>#REF!</f>
        <v>#REF!</v>
      </c>
      <c r="AY10" s="94" t="e">
        <f t="shared" si="11"/>
        <v>#REF!</v>
      </c>
      <c r="AZ10" s="23" t="e">
        <f>#REF!</f>
        <v>#REF!</v>
      </c>
      <c r="BA10" s="94" t="e">
        <f t="shared" si="22"/>
        <v>#REF!</v>
      </c>
      <c r="BB10" s="28" t="e">
        <f>#REF!</f>
        <v>#REF!</v>
      </c>
      <c r="BC10" s="94" t="e">
        <f t="shared" si="12"/>
        <v>#REF!</v>
      </c>
      <c r="BD10" s="28" t="e">
        <f>#REF!</f>
        <v>#REF!</v>
      </c>
      <c r="BE10" s="94" t="e">
        <f t="shared" si="13"/>
        <v>#REF!</v>
      </c>
      <c r="BF10" s="28" t="e">
        <f>#REF!</f>
        <v>#REF!</v>
      </c>
      <c r="BG10" s="94" t="e">
        <f t="shared" si="23"/>
        <v>#REF!</v>
      </c>
      <c r="BH10" s="28" t="e">
        <f>#REF!</f>
        <v>#REF!</v>
      </c>
      <c r="BI10" s="94" t="e">
        <f t="shared" si="24"/>
        <v>#REF!</v>
      </c>
      <c r="BJ10" s="28" t="e">
        <f>#REF!</f>
        <v>#REF!</v>
      </c>
      <c r="BK10" s="94" t="e">
        <f t="shared" si="24"/>
        <v>#REF!</v>
      </c>
    </row>
    <row r="11" spans="1:63" s="29" customFormat="1" ht="21.6" customHeight="1">
      <c r="A11" s="22" t="s">
        <v>39</v>
      </c>
      <c r="B11" s="326">
        <v>16145</v>
      </c>
      <c r="C11" s="326">
        <v>16121</v>
      </c>
      <c r="D11" s="23" t="e">
        <f>#REF!</f>
        <v>#REF!</v>
      </c>
      <c r="E11" s="94" t="e">
        <f t="shared" si="14"/>
        <v>#REF!</v>
      </c>
      <c r="F11" s="23" t="e">
        <f>#REF!</f>
        <v>#REF!</v>
      </c>
      <c r="G11" s="94" t="e">
        <f t="shared" si="15"/>
        <v>#REF!</v>
      </c>
      <c r="H11" s="23" t="e">
        <f>#REF!</f>
        <v>#REF!</v>
      </c>
      <c r="I11" s="94" t="e">
        <f t="shared" si="15"/>
        <v>#REF!</v>
      </c>
      <c r="J11" s="23" t="e">
        <f>#REF!</f>
        <v>#REF!</v>
      </c>
      <c r="K11" s="94" t="e">
        <f t="shared" si="0"/>
        <v>#REF!</v>
      </c>
      <c r="L11" s="23" t="e">
        <f>#REF!</f>
        <v>#REF!</v>
      </c>
      <c r="M11" s="94" t="e">
        <f t="shared" si="1"/>
        <v>#REF!</v>
      </c>
      <c r="N11" s="23" t="e">
        <f>#REF!</f>
        <v>#REF!</v>
      </c>
      <c r="O11" s="94" t="e">
        <f t="shared" si="16"/>
        <v>#REF!</v>
      </c>
      <c r="P11" s="23" t="e">
        <f>#REF!</f>
        <v>#REF!</v>
      </c>
      <c r="Q11" s="94" t="e">
        <f t="shared" si="16"/>
        <v>#REF!</v>
      </c>
      <c r="R11" s="23" t="e">
        <f>#REF!</f>
        <v>#REF!</v>
      </c>
      <c r="S11" s="94" t="e">
        <f t="shared" si="2"/>
        <v>#REF!</v>
      </c>
      <c r="T11" s="23" t="e">
        <f>#REF!</f>
        <v>#REF!</v>
      </c>
      <c r="U11" s="94" t="e">
        <f t="shared" si="3"/>
        <v>#REF!</v>
      </c>
      <c r="V11" s="23" t="e">
        <f>#REF!</f>
        <v>#REF!</v>
      </c>
      <c r="W11" s="94" t="e">
        <f t="shared" si="4"/>
        <v>#REF!</v>
      </c>
      <c r="X11" s="23" t="e">
        <f>Подуш!H10</f>
        <v>#REF!</v>
      </c>
      <c r="Y11" s="337" t="e">
        <f t="shared" si="17"/>
        <v>#REF!</v>
      </c>
      <c r="Z11" s="23" t="e">
        <f>#REF!</f>
        <v>#REF!</v>
      </c>
      <c r="AA11" s="94" t="e">
        <f t="shared" si="5"/>
        <v>#REF!</v>
      </c>
      <c r="AB11" s="23" t="e">
        <f>Подуш!R10</f>
        <v>#REF!</v>
      </c>
      <c r="AC11" s="337" t="e">
        <f t="shared" si="18"/>
        <v>#REF!</v>
      </c>
      <c r="AD11" s="23" t="e">
        <f>#REF!</f>
        <v>#REF!</v>
      </c>
      <c r="AE11" s="94" t="e">
        <f t="shared" si="19"/>
        <v>#REF!</v>
      </c>
      <c r="AF11" s="23" t="e">
        <f>Подуш!M10</f>
        <v>#REF!</v>
      </c>
      <c r="AG11" s="337" t="e">
        <f t="shared" si="20"/>
        <v>#REF!</v>
      </c>
      <c r="AH11" s="393" t="e">
        <f>#REF!</f>
        <v>#REF!</v>
      </c>
      <c r="AI11" s="94" t="e">
        <f t="shared" si="25"/>
        <v>#REF!</v>
      </c>
      <c r="AJ11" s="23" t="e">
        <f>#REF!</f>
        <v>#REF!</v>
      </c>
      <c r="AK11" s="94" t="e">
        <f t="shared" si="6"/>
        <v>#REF!</v>
      </c>
      <c r="AL11" s="23" t="e">
        <f>#REF!</f>
        <v>#REF!</v>
      </c>
      <c r="AM11" s="94" t="e">
        <f t="shared" si="7"/>
        <v>#REF!</v>
      </c>
      <c r="AN11" s="393" t="e">
        <f>#REF!</f>
        <v>#REF!</v>
      </c>
      <c r="AO11" s="94" t="e">
        <f t="shared" si="26"/>
        <v>#REF!</v>
      </c>
      <c r="AP11" s="393" t="e">
        <f>#REF!</f>
        <v>#REF!</v>
      </c>
      <c r="AQ11" s="94" t="e">
        <f t="shared" si="21"/>
        <v>#REF!</v>
      </c>
      <c r="AR11" s="23" t="e">
        <f>#REF!</f>
        <v>#REF!</v>
      </c>
      <c r="AS11" s="94" t="e">
        <f t="shared" si="8"/>
        <v>#REF!</v>
      </c>
      <c r="AT11" s="23" t="e">
        <f>#REF!</f>
        <v>#REF!</v>
      </c>
      <c r="AU11" s="94" t="e">
        <f t="shared" si="9"/>
        <v>#REF!</v>
      </c>
      <c r="AV11" s="23" t="e">
        <f>#REF!</f>
        <v>#REF!</v>
      </c>
      <c r="AW11" s="94" t="e">
        <f t="shared" si="10"/>
        <v>#REF!</v>
      </c>
      <c r="AX11" s="23" t="e">
        <f>#REF!</f>
        <v>#REF!</v>
      </c>
      <c r="AY11" s="94" t="e">
        <f t="shared" si="11"/>
        <v>#REF!</v>
      </c>
      <c r="AZ11" s="23" t="e">
        <f>#REF!</f>
        <v>#REF!</v>
      </c>
      <c r="BA11" s="94" t="e">
        <f t="shared" si="22"/>
        <v>#REF!</v>
      </c>
      <c r="BB11" s="28" t="e">
        <f>#REF!</f>
        <v>#REF!</v>
      </c>
      <c r="BC11" s="94" t="e">
        <f t="shared" si="12"/>
        <v>#REF!</v>
      </c>
      <c r="BD11" s="28" t="e">
        <f>#REF!</f>
        <v>#REF!</v>
      </c>
      <c r="BE11" s="94" t="e">
        <f t="shared" si="13"/>
        <v>#REF!</v>
      </c>
      <c r="BF11" s="28" t="e">
        <f>#REF!</f>
        <v>#REF!</v>
      </c>
      <c r="BG11" s="94" t="e">
        <f t="shared" si="23"/>
        <v>#REF!</v>
      </c>
      <c r="BH11" s="28" t="e">
        <f>#REF!</f>
        <v>#REF!</v>
      </c>
      <c r="BI11" s="94" t="e">
        <f t="shared" si="24"/>
        <v>#REF!</v>
      </c>
      <c r="BJ11" s="28" t="e">
        <f>#REF!</f>
        <v>#REF!</v>
      </c>
      <c r="BK11" s="94" t="e">
        <f t="shared" si="24"/>
        <v>#REF!</v>
      </c>
    </row>
    <row r="12" spans="1:63" s="29" customFormat="1" ht="21" customHeight="1">
      <c r="A12" s="22" t="s">
        <v>40</v>
      </c>
      <c r="B12" s="326">
        <v>10505</v>
      </c>
      <c r="C12" s="326">
        <v>10757</v>
      </c>
      <c r="D12" s="23" t="e">
        <f>#REF!</f>
        <v>#REF!</v>
      </c>
      <c r="E12" s="94" t="e">
        <f t="shared" si="14"/>
        <v>#REF!</v>
      </c>
      <c r="F12" s="23" t="e">
        <f>#REF!</f>
        <v>#REF!</v>
      </c>
      <c r="G12" s="94" t="e">
        <f t="shared" si="15"/>
        <v>#REF!</v>
      </c>
      <c r="H12" s="23" t="e">
        <f>#REF!</f>
        <v>#REF!</v>
      </c>
      <c r="I12" s="94" t="e">
        <f t="shared" si="15"/>
        <v>#REF!</v>
      </c>
      <c r="J12" s="23" t="e">
        <f>#REF!</f>
        <v>#REF!</v>
      </c>
      <c r="K12" s="94" t="e">
        <f t="shared" si="0"/>
        <v>#REF!</v>
      </c>
      <c r="L12" s="23" t="e">
        <f>#REF!</f>
        <v>#REF!</v>
      </c>
      <c r="M12" s="94" t="e">
        <f t="shared" si="1"/>
        <v>#REF!</v>
      </c>
      <c r="N12" s="23" t="e">
        <f>#REF!</f>
        <v>#REF!</v>
      </c>
      <c r="O12" s="94" t="e">
        <f t="shared" si="16"/>
        <v>#REF!</v>
      </c>
      <c r="P12" s="23" t="e">
        <f>#REF!</f>
        <v>#REF!</v>
      </c>
      <c r="Q12" s="94" t="e">
        <f t="shared" si="16"/>
        <v>#REF!</v>
      </c>
      <c r="R12" s="23" t="e">
        <f>#REF!</f>
        <v>#REF!</v>
      </c>
      <c r="S12" s="94" t="e">
        <f t="shared" si="2"/>
        <v>#REF!</v>
      </c>
      <c r="T12" s="23" t="e">
        <f>#REF!</f>
        <v>#REF!</v>
      </c>
      <c r="U12" s="94" t="e">
        <f t="shared" si="3"/>
        <v>#REF!</v>
      </c>
      <c r="V12" s="23" t="e">
        <f>#REF!</f>
        <v>#REF!</v>
      </c>
      <c r="W12" s="94" t="e">
        <f t="shared" si="4"/>
        <v>#REF!</v>
      </c>
      <c r="X12" s="23" t="e">
        <f>Подуш!H11</f>
        <v>#REF!</v>
      </c>
      <c r="Y12" s="337" t="e">
        <f t="shared" si="17"/>
        <v>#REF!</v>
      </c>
      <c r="Z12" s="23" t="e">
        <f>#REF!</f>
        <v>#REF!</v>
      </c>
      <c r="AA12" s="94" t="e">
        <f t="shared" si="5"/>
        <v>#REF!</v>
      </c>
      <c r="AB12" s="23" t="e">
        <f>Подуш!R11</f>
        <v>#REF!</v>
      </c>
      <c r="AC12" s="337" t="e">
        <f t="shared" si="18"/>
        <v>#REF!</v>
      </c>
      <c r="AD12" s="23" t="e">
        <f>#REF!</f>
        <v>#REF!</v>
      </c>
      <c r="AE12" s="94" t="e">
        <f t="shared" si="19"/>
        <v>#REF!</v>
      </c>
      <c r="AF12" s="23" t="e">
        <f>Подуш!M11</f>
        <v>#REF!</v>
      </c>
      <c r="AG12" s="337" t="e">
        <f t="shared" si="20"/>
        <v>#REF!</v>
      </c>
      <c r="AH12" s="393" t="e">
        <f>#REF!</f>
        <v>#REF!</v>
      </c>
      <c r="AI12" s="94" t="e">
        <f t="shared" si="25"/>
        <v>#REF!</v>
      </c>
      <c r="AJ12" s="23" t="e">
        <f>#REF!</f>
        <v>#REF!</v>
      </c>
      <c r="AK12" s="94" t="e">
        <f t="shared" si="6"/>
        <v>#REF!</v>
      </c>
      <c r="AL12" s="23" t="e">
        <f>#REF!</f>
        <v>#REF!</v>
      </c>
      <c r="AM12" s="94" t="e">
        <f t="shared" si="7"/>
        <v>#REF!</v>
      </c>
      <c r="AN12" s="393" t="e">
        <f>#REF!</f>
        <v>#REF!</v>
      </c>
      <c r="AO12" s="94" t="e">
        <f t="shared" si="26"/>
        <v>#REF!</v>
      </c>
      <c r="AP12" s="393" t="e">
        <f>#REF!</f>
        <v>#REF!</v>
      </c>
      <c r="AQ12" s="94" t="e">
        <f t="shared" si="21"/>
        <v>#REF!</v>
      </c>
      <c r="AR12" s="23" t="e">
        <f>#REF!</f>
        <v>#REF!</v>
      </c>
      <c r="AS12" s="94" t="e">
        <f t="shared" si="8"/>
        <v>#REF!</v>
      </c>
      <c r="AT12" s="23" t="e">
        <f>#REF!</f>
        <v>#REF!</v>
      </c>
      <c r="AU12" s="94" t="e">
        <f t="shared" si="9"/>
        <v>#REF!</v>
      </c>
      <c r="AV12" s="23" t="e">
        <f>#REF!</f>
        <v>#REF!</v>
      </c>
      <c r="AW12" s="94" t="e">
        <f t="shared" si="10"/>
        <v>#REF!</v>
      </c>
      <c r="AX12" s="23" t="e">
        <f>#REF!</f>
        <v>#REF!</v>
      </c>
      <c r="AY12" s="94" t="e">
        <f t="shared" si="11"/>
        <v>#REF!</v>
      </c>
      <c r="AZ12" s="23" t="e">
        <f>#REF!</f>
        <v>#REF!</v>
      </c>
      <c r="BA12" s="94" t="e">
        <f t="shared" si="22"/>
        <v>#REF!</v>
      </c>
      <c r="BB12" s="28" t="e">
        <f>#REF!</f>
        <v>#REF!</v>
      </c>
      <c r="BC12" s="94" t="e">
        <f t="shared" si="12"/>
        <v>#REF!</v>
      </c>
      <c r="BD12" s="28" t="e">
        <f>#REF!</f>
        <v>#REF!</v>
      </c>
      <c r="BE12" s="94" t="e">
        <f t="shared" si="13"/>
        <v>#REF!</v>
      </c>
      <c r="BF12" s="28" t="e">
        <f>#REF!</f>
        <v>#REF!</v>
      </c>
      <c r="BG12" s="94" t="e">
        <f t="shared" si="23"/>
        <v>#REF!</v>
      </c>
      <c r="BH12" s="28" t="e">
        <f>#REF!</f>
        <v>#REF!</v>
      </c>
      <c r="BI12" s="94" t="e">
        <f t="shared" si="24"/>
        <v>#REF!</v>
      </c>
      <c r="BJ12" s="28" t="e">
        <f>#REF!</f>
        <v>#REF!</v>
      </c>
      <c r="BK12" s="94" t="e">
        <f t="shared" si="24"/>
        <v>#REF!</v>
      </c>
    </row>
    <row r="13" spans="1:63" s="29" customFormat="1" ht="19.5" customHeight="1">
      <c r="A13" s="30" t="s">
        <v>41</v>
      </c>
      <c r="B13" s="326">
        <v>8192</v>
      </c>
      <c r="C13" s="326">
        <v>8064</v>
      </c>
      <c r="D13" s="23" t="e">
        <f>#REF!</f>
        <v>#REF!</v>
      </c>
      <c r="E13" s="94" t="e">
        <f t="shared" si="14"/>
        <v>#REF!</v>
      </c>
      <c r="F13" s="23" t="e">
        <f>#REF!</f>
        <v>#REF!</v>
      </c>
      <c r="G13" s="94" t="e">
        <f t="shared" si="15"/>
        <v>#REF!</v>
      </c>
      <c r="H13" s="23" t="e">
        <f>#REF!</f>
        <v>#REF!</v>
      </c>
      <c r="I13" s="94" t="e">
        <f t="shared" si="15"/>
        <v>#REF!</v>
      </c>
      <c r="J13" s="23" t="e">
        <f>#REF!</f>
        <v>#REF!</v>
      </c>
      <c r="K13" s="94" t="e">
        <f t="shared" si="0"/>
        <v>#REF!</v>
      </c>
      <c r="L13" s="23" t="e">
        <f>#REF!</f>
        <v>#REF!</v>
      </c>
      <c r="M13" s="94" t="e">
        <f t="shared" si="1"/>
        <v>#REF!</v>
      </c>
      <c r="N13" s="23" t="e">
        <f>#REF!</f>
        <v>#REF!</v>
      </c>
      <c r="O13" s="94" t="e">
        <f t="shared" si="16"/>
        <v>#REF!</v>
      </c>
      <c r="P13" s="23" t="e">
        <f>#REF!</f>
        <v>#REF!</v>
      </c>
      <c r="Q13" s="94" t="e">
        <f t="shared" si="16"/>
        <v>#REF!</v>
      </c>
      <c r="R13" s="23" t="e">
        <f>#REF!</f>
        <v>#REF!</v>
      </c>
      <c r="S13" s="94" t="e">
        <f t="shared" si="2"/>
        <v>#REF!</v>
      </c>
      <c r="T13" s="23" t="e">
        <f>#REF!</f>
        <v>#REF!</v>
      </c>
      <c r="U13" s="94" t="e">
        <f t="shared" si="3"/>
        <v>#REF!</v>
      </c>
      <c r="V13" s="23" t="e">
        <f>#REF!</f>
        <v>#REF!</v>
      </c>
      <c r="W13" s="94" t="e">
        <f t="shared" si="4"/>
        <v>#REF!</v>
      </c>
      <c r="X13" s="23" t="e">
        <f>Подуш!H12</f>
        <v>#REF!</v>
      </c>
      <c r="Y13" s="337" t="e">
        <f t="shared" si="17"/>
        <v>#REF!</v>
      </c>
      <c r="Z13" s="23" t="e">
        <f>#REF!</f>
        <v>#REF!</v>
      </c>
      <c r="AA13" s="94" t="e">
        <f t="shared" si="5"/>
        <v>#REF!</v>
      </c>
      <c r="AB13" s="23" t="e">
        <f>Подуш!R12</f>
        <v>#REF!</v>
      </c>
      <c r="AC13" s="337" t="e">
        <f t="shared" si="18"/>
        <v>#REF!</v>
      </c>
      <c r="AD13" s="23" t="e">
        <f>#REF!</f>
        <v>#REF!</v>
      </c>
      <c r="AE13" s="94" t="e">
        <f t="shared" si="19"/>
        <v>#REF!</v>
      </c>
      <c r="AF13" s="23" t="e">
        <f>Подуш!M12</f>
        <v>#REF!</v>
      </c>
      <c r="AG13" s="337" t="e">
        <f t="shared" si="20"/>
        <v>#REF!</v>
      </c>
      <c r="AH13" s="393" t="e">
        <f>#REF!</f>
        <v>#REF!</v>
      </c>
      <c r="AI13" s="94" t="e">
        <f t="shared" si="25"/>
        <v>#REF!</v>
      </c>
      <c r="AJ13" s="23" t="e">
        <f>#REF!</f>
        <v>#REF!</v>
      </c>
      <c r="AK13" s="94" t="e">
        <f t="shared" si="6"/>
        <v>#REF!</v>
      </c>
      <c r="AL13" s="23" t="e">
        <f>#REF!</f>
        <v>#REF!</v>
      </c>
      <c r="AM13" s="94" t="e">
        <f t="shared" si="7"/>
        <v>#REF!</v>
      </c>
      <c r="AN13" s="393" t="e">
        <f>#REF!</f>
        <v>#REF!</v>
      </c>
      <c r="AO13" s="94" t="e">
        <f t="shared" si="26"/>
        <v>#REF!</v>
      </c>
      <c r="AP13" s="393" t="e">
        <f>#REF!</f>
        <v>#REF!</v>
      </c>
      <c r="AQ13" s="94" t="e">
        <f t="shared" si="21"/>
        <v>#REF!</v>
      </c>
      <c r="AR13" s="23" t="e">
        <f>#REF!</f>
        <v>#REF!</v>
      </c>
      <c r="AS13" s="94" t="e">
        <f t="shared" si="8"/>
        <v>#REF!</v>
      </c>
      <c r="AT13" s="23" t="e">
        <f>#REF!</f>
        <v>#REF!</v>
      </c>
      <c r="AU13" s="94" t="e">
        <f t="shared" si="9"/>
        <v>#REF!</v>
      </c>
      <c r="AV13" s="23" t="e">
        <f>#REF!</f>
        <v>#REF!</v>
      </c>
      <c r="AW13" s="94" t="e">
        <f t="shared" si="10"/>
        <v>#REF!</v>
      </c>
      <c r="AX13" s="23" t="e">
        <f>#REF!</f>
        <v>#REF!</v>
      </c>
      <c r="AY13" s="94" t="e">
        <f t="shared" si="11"/>
        <v>#REF!</v>
      </c>
      <c r="AZ13" s="23" t="e">
        <f>#REF!</f>
        <v>#REF!</v>
      </c>
      <c r="BA13" s="94" t="e">
        <f t="shared" si="22"/>
        <v>#REF!</v>
      </c>
      <c r="BB13" s="28" t="e">
        <f>#REF!</f>
        <v>#REF!</v>
      </c>
      <c r="BC13" s="94" t="e">
        <f t="shared" si="12"/>
        <v>#REF!</v>
      </c>
      <c r="BD13" s="28" t="e">
        <f>#REF!</f>
        <v>#REF!</v>
      </c>
      <c r="BE13" s="94" t="e">
        <f t="shared" si="13"/>
        <v>#REF!</v>
      </c>
      <c r="BF13" s="28" t="e">
        <f>#REF!</f>
        <v>#REF!</v>
      </c>
      <c r="BG13" s="94" t="e">
        <f t="shared" si="23"/>
        <v>#REF!</v>
      </c>
      <c r="BH13" s="28" t="e">
        <f>#REF!</f>
        <v>#REF!</v>
      </c>
      <c r="BI13" s="94" t="e">
        <f t="shared" si="24"/>
        <v>#REF!</v>
      </c>
      <c r="BJ13" s="28" t="e">
        <f>#REF!</f>
        <v>#REF!</v>
      </c>
      <c r="BK13" s="94" t="e">
        <f t="shared" si="24"/>
        <v>#REF!</v>
      </c>
    </row>
    <row r="14" spans="1:63" s="29" customFormat="1" ht="23.25" customHeight="1">
      <c r="A14" s="75" t="s">
        <v>42</v>
      </c>
      <c r="B14" s="326">
        <v>13722</v>
      </c>
      <c r="C14" s="326">
        <v>13693</v>
      </c>
      <c r="D14" s="23" t="e">
        <f>#REF!</f>
        <v>#REF!</v>
      </c>
      <c r="E14" s="94" t="e">
        <f>IF(D14&lt;85,0.8,IF((D14&gt;=85)*(D14&lt;90),0.9,IF((D14&gt;=90)*(D14&lt;95),0.95,1)))</f>
        <v>#REF!</v>
      </c>
      <c r="F14" s="23" t="e">
        <f>#REF!</f>
        <v>#REF!</v>
      </c>
      <c r="G14" s="94" t="e">
        <f t="shared" si="15"/>
        <v>#REF!</v>
      </c>
      <c r="H14" s="23" t="e">
        <f>#REF!</f>
        <v>#REF!</v>
      </c>
      <c r="I14" s="94" t="e">
        <f t="shared" si="15"/>
        <v>#REF!</v>
      </c>
      <c r="J14" s="23" t="e">
        <f>#REF!</f>
        <v>#REF!</v>
      </c>
      <c r="K14" s="94" t="e">
        <f t="shared" si="0"/>
        <v>#REF!</v>
      </c>
      <c r="L14" s="23" t="e">
        <f>#REF!</f>
        <v>#REF!</v>
      </c>
      <c r="M14" s="94" t="e">
        <f t="shared" si="1"/>
        <v>#REF!</v>
      </c>
      <c r="N14" s="23" t="e">
        <f>#REF!</f>
        <v>#REF!</v>
      </c>
      <c r="O14" s="94" t="e">
        <f t="shared" si="16"/>
        <v>#REF!</v>
      </c>
      <c r="P14" s="23" t="e">
        <f>#REF!</f>
        <v>#REF!</v>
      </c>
      <c r="Q14" s="94" t="e">
        <f t="shared" si="16"/>
        <v>#REF!</v>
      </c>
      <c r="R14" s="23" t="e">
        <f>#REF!</f>
        <v>#REF!</v>
      </c>
      <c r="S14" s="94" t="e">
        <f t="shared" si="2"/>
        <v>#REF!</v>
      </c>
      <c r="T14" s="23" t="e">
        <f>#REF!</f>
        <v>#REF!</v>
      </c>
      <c r="U14" s="94" t="e">
        <f t="shared" si="3"/>
        <v>#REF!</v>
      </c>
      <c r="V14" s="23" t="e">
        <f>#REF!</f>
        <v>#REF!</v>
      </c>
      <c r="W14" s="94" t="e">
        <f t="shared" si="4"/>
        <v>#REF!</v>
      </c>
      <c r="X14" s="23" t="e">
        <f>Подуш!H13</f>
        <v>#REF!</v>
      </c>
      <c r="Y14" s="337" t="e">
        <f t="shared" si="17"/>
        <v>#REF!</v>
      </c>
      <c r="Z14" s="23" t="e">
        <f>#REF!</f>
        <v>#REF!</v>
      </c>
      <c r="AA14" s="94" t="e">
        <f t="shared" si="5"/>
        <v>#REF!</v>
      </c>
      <c r="AB14" s="23" t="e">
        <f>Подуш!R13</f>
        <v>#REF!</v>
      </c>
      <c r="AC14" s="337" t="e">
        <f t="shared" si="18"/>
        <v>#REF!</v>
      </c>
      <c r="AD14" s="23" t="e">
        <f>#REF!</f>
        <v>#REF!</v>
      </c>
      <c r="AE14" s="94" t="e">
        <f t="shared" si="19"/>
        <v>#REF!</v>
      </c>
      <c r="AF14" s="23" t="e">
        <f>Подуш!M13</f>
        <v>#REF!</v>
      </c>
      <c r="AG14" s="337" t="e">
        <f t="shared" si="20"/>
        <v>#REF!</v>
      </c>
      <c r="AH14" s="393" t="e">
        <f>#REF!</f>
        <v>#REF!</v>
      </c>
      <c r="AI14" s="94" t="e">
        <f t="shared" si="25"/>
        <v>#REF!</v>
      </c>
      <c r="AJ14" s="23" t="e">
        <f>#REF!</f>
        <v>#REF!</v>
      </c>
      <c r="AK14" s="94" t="e">
        <f t="shared" si="6"/>
        <v>#REF!</v>
      </c>
      <c r="AL14" s="23" t="e">
        <f>#REF!</f>
        <v>#REF!</v>
      </c>
      <c r="AM14" s="94" t="e">
        <f t="shared" si="7"/>
        <v>#REF!</v>
      </c>
      <c r="AN14" s="393" t="e">
        <f>#REF!</f>
        <v>#REF!</v>
      </c>
      <c r="AO14" s="94" t="e">
        <f t="shared" si="26"/>
        <v>#REF!</v>
      </c>
      <c r="AP14" s="393" t="e">
        <f>#REF!</f>
        <v>#REF!</v>
      </c>
      <c r="AQ14" s="94" t="e">
        <f t="shared" si="21"/>
        <v>#REF!</v>
      </c>
      <c r="AR14" s="23" t="e">
        <f>#REF!</f>
        <v>#REF!</v>
      </c>
      <c r="AS14" s="94" t="e">
        <f t="shared" si="8"/>
        <v>#REF!</v>
      </c>
      <c r="AT14" s="23" t="e">
        <f>#REF!</f>
        <v>#REF!</v>
      </c>
      <c r="AU14" s="94" t="e">
        <f t="shared" si="9"/>
        <v>#REF!</v>
      </c>
      <c r="AV14" s="23" t="e">
        <f>#REF!</f>
        <v>#REF!</v>
      </c>
      <c r="AW14" s="94" t="e">
        <f t="shared" si="10"/>
        <v>#REF!</v>
      </c>
      <c r="AX14" s="23" t="e">
        <f>#REF!</f>
        <v>#REF!</v>
      </c>
      <c r="AY14" s="94" t="e">
        <f t="shared" si="11"/>
        <v>#REF!</v>
      </c>
      <c r="AZ14" s="23" t="e">
        <f>#REF!</f>
        <v>#REF!</v>
      </c>
      <c r="BA14" s="94" t="e">
        <f t="shared" si="22"/>
        <v>#REF!</v>
      </c>
      <c r="BB14" s="28" t="e">
        <f>#REF!</f>
        <v>#REF!</v>
      </c>
      <c r="BC14" s="94" t="e">
        <f t="shared" si="12"/>
        <v>#REF!</v>
      </c>
      <c r="BD14" s="28" t="e">
        <f>#REF!</f>
        <v>#REF!</v>
      </c>
      <c r="BE14" s="94" t="e">
        <f t="shared" si="13"/>
        <v>#REF!</v>
      </c>
      <c r="BF14" s="28" t="e">
        <f>#REF!</f>
        <v>#REF!</v>
      </c>
      <c r="BG14" s="94" t="e">
        <f t="shared" si="23"/>
        <v>#REF!</v>
      </c>
      <c r="BH14" s="28" t="e">
        <f>#REF!</f>
        <v>#REF!</v>
      </c>
      <c r="BI14" s="94" t="e">
        <f t="shared" si="24"/>
        <v>#REF!</v>
      </c>
      <c r="BJ14" s="28" t="e">
        <f>#REF!</f>
        <v>#REF!</v>
      </c>
      <c r="BK14" s="94" t="e">
        <f t="shared" si="24"/>
        <v>#REF!</v>
      </c>
    </row>
    <row r="15" spans="1:63" s="29" customFormat="1" ht="25.9" customHeight="1">
      <c r="A15" s="32" t="s">
        <v>43</v>
      </c>
      <c r="B15" s="327">
        <v>218866</v>
      </c>
      <c r="C15" s="327">
        <v>220181</v>
      </c>
      <c r="D15" s="79"/>
      <c r="E15" s="33"/>
      <c r="F15" s="34"/>
      <c r="G15" s="34"/>
      <c r="H15" s="34"/>
      <c r="I15" s="3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pans="1:63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</row>
  </sheetData>
  <customSheetViews>
    <customSheetView guid="{670BA12C-584B-4B21-AA28-EA53307DA1B4}" scale="70" hiddenColumns="1" state="hidden">
      <pane xSplit="1" topLeftCell="B1" activePane="topRight" state="frozen"/>
      <selection pane="topRight" activeCell="Q11" sqref="Q11"/>
      <pageMargins left="0" right="0" top="0" bottom="0" header="0" footer="0"/>
      <pageSetup paperSize="9" orientation="portrait" r:id="rId1"/>
    </customSheetView>
  </customSheetViews>
  <mergeCells count="24">
    <mergeCell ref="AJ2:AM2"/>
    <mergeCell ref="AH2:AI2"/>
    <mergeCell ref="D2:E2"/>
    <mergeCell ref="F2:I2"/>
    <mergeCell ref="A2:A3"/>
    <mergeCell ref="L2:M2"/>
    <mergeCell ref="J2:K2"/>
    <mergeCell ref="B2:B3"/>
    <mergeCell ref="C2:C3"/>
    <mergeCell ref="AD2:AG2"/>
    <mergeCell ref="Z2:AC2"/>
    <mergeCell ref="V2:Y2"/>
    <mergeCell ref="R2:U2"/>
    <mergeCell ref="N2:Q2"/>
    <mergeCell ref="AZ2:BA2"/>
    <mergeCell ref="AX2:AY2"/>
    <mergeCell ref="AV2:AW2"/>
    <mergeCell ref="AR2:AU2"/>
    <mergeCell ref="AN2:AQ2"/>
    <mergeCell ref="BJ2:BK2"/>
    <mergeCell ref="BH2:BI2"/>
    <mergeCell ref="BF2:BG2"/>
    <mergeCell ref="BD2:BE2"/>
    <mergeCell ref="BB2:BC2"/>
  </mergeCell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2"/>
  <dimension ref="A1:CT28"/>
  <sheetViews>
    <sheetView zoomScale="80" zoomScaleNormal="80" zoomScaleSheetLayoutView="90" workbookViewId="0">
      <pane xSplit="1" topLeftCell="B1" activePane="topRight" state="frozen"/>
      <selection pane="topRight" activeCell="I3" sqref="I3"/>
    </sheetView>
  </sheetViews>
  <sheetFormatPr defaultColWidth="8.85546875" defaultRowHeight="12.75"/>
  <cols>
    <col min="1" max="1" width="32" style="46" customWidth="1"/>
    <col min="2" max="2" width="20" style="46" customWidth="1"/>
    <col min="3" max="3" width="18.140625" style="46" customWidth="1"/>
    <col min="4" max="4" width="13.42578125" style="46" customWidth="1"/>
    <col min="5" max="5" width="11.7109375" style="46" customWidth="1"/>
    <col min="6" max="6" width="11" style="46" customWidth="1"/>
    <col min="7" max="7" width="9.85546875" style="46" customWidth="1"/>
    <col min="8" max="8" width="16.140625" style="46" customWidth="1"/>
    <col min="9" max="9" width="11.28515625" style="46" customWidth="1"/>
    <col min="10" max="11" width="10.7109375" style="46" customWidth="1"/>
    <col min="12" max="12" width="11.85546875" style="46" customWidth="1"/>
    <col min="13" max="13" width="13.7109375" style="46" customWidth="1"/>
    <col min="14" max="15" width="11.85546875" style="46" hidden="1" customWidth="1"/>
    <col min="16" max="16" width="12.5703125" style="46" customWidth="1"/>
    <col min="17" max="17" width="11.28515625" style="46" customWidth="1"/>
    <col min="18" max="18" width="12.42578125" style="46" hidden="1" customWidth="1"/>
    <col min="19" max="19" width="11" style="46" hidden="1" customWidth="1"/>
    <col min="20" max="21" width="11.42578125" style="46" hidden="1" customWidth="1"/>
    <col min="22" max="22" width="13.42578125" style="46" customWidth="1"/>
    <col min="23" max="23" width="10.28515625" style="46" customWidth="1"/>
    <col min="24" max="24" width="11" style="46" customWidth="1"/>
    <col min="25" max="25" width="10.5703125" style="46" customWidth="1"/>
    <col min="26" max="26" width="11" style="46" customWidth="1"/>
    <col min="27" max="27" width="11.85546875" style="46" customWidth="1"/>
    <col min="28" max="28" width="14.140625" style="46" customWidth="1"/>
    <col min="29" max="33" width="8.85546875" style="46"/>
    <col min="34" max="34" width="10.28515625" style="46" customWidth="1"/>
    <col min="35" max="35" width="8.85546875" style="46"/>
    <col min="36" max="36" width="11.7109375" style="46" customWidth="1"/>
    <col min="37" max="37" width="9.28515625" style="46" customWidth="1"/>
    <col min="38" max="38" width="10.7109375" style="46" customWidth="1"/>
    <col min="39" max="39" width="10.85546875" style="46" customWidth="1"/>
    <col min="40" max="40" width="10.140625" style="46" customWidth="1"/>
    <col min="41" max="45" width="8.85546875" style="46"/>
    <col min="46" max="46" width="10.42578125" style="46" bestFit="1" customWidth="1"/>
    <col min="47" max="51" width="8.85546875" style="46"/>
    <col min="52" max="52" width="9.7109375" style="46" customWidth="1"/>
    <col min="53" max="57" width="8.85546875" style="46"/>
    <col min="58" max="58" width="12.5703125" style="46" customWidth="1"/>
    <col min="59" max="59" width="11.42578125" style="46" customWidth="1"/>
    <col min="60" max="63" width="8.85546875" style="46"/>
    <col min="64" max="64" width="12.7109375" style="46" customWidth="1"/>
    <col min="65" max="65" width="9.42578125" style="46" customWidth="1"/>
    <col min="66" max="66" width="10.5703125" style="46" bestFit="1" customWidth="1"/>
    <col min="67" max="69" width="8.85546875" style="46"/>
    <col min="70" max="70" width="11.140625" style="46" customWidth="1"/>
    <col min="71" max="71" width="8.42578125" style="46" customWidth="1"/>
    <col min="72" max="72" width="20.5703125" style="46" customWidth="1"/>
    <col min="73" max="73" width="21.7109375" style="46" customWidth="1"/>
    <col min="74" max="74" width="17.42578125" style="46" customWidth="1"/>
    <col min="75" max="75" width="10.42578125" style="46" customWidth="1"/>
    <col min="76" max="76" width="11.7109375" style="46" hidden="1" customWidth="1"/>
    <col min="77" max="77" width="9.5703125" style="46" hidden="1" customWidth="1"/>
    <col min="78" max="78" width="16.28515625" style="46" hidden="1" customWidth="1"/>
    <col min="79" max="79" width="11.7109375" style="46" hidden="1" customWidth="1"/>
    <col min="80" max="81" width="0" style="46" hidden="1" customWidth="1"/>
    <col min="82" max="83" width="9.85546875" style="46" hidden="1" customWidth="1"/>
    <col min="84" max="84" width="10.28515625" style="46" hidden="1" customWidth="1"/>
    <col min="85" max="85" width="11.5703125" style="46" hidden="1" customWidth="1"/>
    <col min="86" max="86" width="9.85546875" style="46" hidden="1" customWidth="1"/>
    <col min="87" max="87" width="10.140625" style="46" hidden="1" customWidth="1"/>
    <col min="88" max="88" width="10.28515625" style="46" hidden="1" customWidth="1"/>
    <col min="89" max="89" width="10.7109375" style="46" hidden="1" customWidth="1"/>
    <col min="90" max="90" width="12.28515625" style="46" hidden="1" customWidth="1"/>
    <col min="91" max="91" width="10.5703125" style="46" hidden="1" customWidth="1"/>
    <col min="92" max="92" width="19.28515625" style="46" hidden="1" customWidth="1"/>
    <col min="93" max="93" width="15.5703125" style="46" hidden="1" customWidth="1"/>
    <col min="94" max="94" width="23.7109375" style="46" hidden="1" customWidth="1"/>
    <col min="95" max="95" width="17.140625" style="46" hidden="1" customWidth="1"/>
    <col min="96" max="16384" width="8.85546875" style="46"/>
  </cols>
  <sheetData>
    <row r="1" spans="1:98" ht="15" customHeight="1"/>
    <row r="2" spans="1:98" s="345" customFormat="1" ht="164.25" customHeight="1">
      <c r="A2" s="511" t="s">
        <v>0</v>
      </c>
      <c r="B2" s="524" t="s">
        <v>1</v>
      </c>
      <c r="C2" s="524" t="s">
        <v>2</v>
      </c>
      <c r="D2" s="513" t="s">
        <v>44</v>
      </c>
      <c r="E2" s="514"/>
      <c r="F2" s="514"/>
      <c r="G2" s="515"/>
      <c r="H2" s="516" t="s">
        <v>97</v>
      </c>
      <c r="I2" s="517"/>
      <c r="J2" s="517"/>
      <c r="K2" s="517"/>
      <c r="L2" s="517"/>
      <c r="M2" s="518"/>
      <c r="N2" s="519" t="s">
        <v>46</v>
      </c>
      <c r="O2" s="519"/>
      <c r="P2" s="519"/>
      <c r="Q2" s="520"/>
      <c r="R2" s="508" t="s">
        <v>47</v>
      </c>
      <c r="S2" s="509"/>
      <c r="T2" s="509"/>
      <c r="U2" s="510"/>
      <c r="V2" s="508" t="s">
        <v>98</v>
      </c>
      <c r="W2" s="509"/>
      <c r="X2" s="509"/>
      <c r="Y2" s="509"/>
      <c r="Z2" s="509"/>
      <c r="AA2" s="510"/>
      <c r="AB2" s="508" t="s">
        <v>99</v>
      </c>
      <c r="AC2" s="509"/>
      <c r="AD2" s="509"/>
      <c r="AE2" s="509"/>
      <c r="AF2" s="509"/>
      <c r="AG2" s="510"/>
      <c r="AH2" s="508" t="s">
        <v>50</v>
      </c>
      <c r="AI2" s="509"/>
      <c r="AJ2" s="509"/>
      <c r="AK2" s="509"/>
      <c r="AL2" s="509"/>
      <c r="AM2" s="510"/>
      <c r="AN2" s="508" t="s">
        <v>51</v>
      </c>
      <c r="AO2" s="509"/>
      <c r="AP2" s="509"/>
      <c r="AQ2" s="509"/>
      <c r="AR2" s="509"/>
      <c r="AS2" s="510"/>
      <c r="AT2" s="508" t="s">
        <v>52</v>
      </c>
      <c r="AU2" s="509"/>
      <c r="AV2" s="509"/>
      <c r="AW2" s="509"/>
      <c r="AX2" s="509"/>
      <c r="AY2" s="510"/>
      <c r="AZ2" s="509" t="s">
        <v>82</v>
      </c>
      <c r="BA2" s="510"/>
      <c r="BB2" s="508" t="s">
        <v>54</v>
      </c>
      <c r="BC2" s="509"/>
      <c r="BD2" s="509"/>
      <c r="BE2" s="509"/>
      <c r="BF2" s="509"/>
      <c r="BG2" s="510"/>
      <c r="BH2" s="508" t="s">
        <v>55</v>
      </c>
      <c r="BI2" s="509"/>
      <c r="BJ2" s="509"/>
      <c r="BK2" s="509"/>
      <c r="BL2" s="509"/>
      <c r="BM2" s="510"/>
      <c r="BN2" s="508" t="s">
        <v>100</v>
      </c>
      <c r="BO2" s="509"/>
      <c r="BP2" s="509"/>
      <c r="BQ2" s="509"/>
      <c r="BR2" s="509"/>
      <c r="BS2" s="510"/>
      <c r="BT2" s="509" t="s">
        <v>57</v>
      </c>
      <c r="BU2" s="510"/>
      <c r="BV2" s="509" t="s">
        <v>58</v>
      </c>
      <c r="BW2" s="510"/>
      <c r="BX2" s="508" t="s">
        <v>59</v>
      </c>
      <c r="BY2" s="509"/>
      <c r="BZ2" s="509"/>
      <c r="CA2" s="510"/>
      <c r="CB2" s="513" t="s">
        <v>60</v>
      </c>
      <c r="CC2" s="514"/>
      <c r="CD2" s="514"/>
      <c r="CE2" s="515"/>
      <c r="CF2" s="508" t="s">
        <v>61</v>
      </c>
      <c r="CG2" s="509"/>
      <c r="CH2" s="509"/>
      <c r="CI2" s="510"/>
      <c r="CJ2" s="526" t="s">
        <v>62</v>
      </c>
      <c r="CK2" s="527"/>
      <c r="CL2" s="527"/>
      <c r="CM2" s="528"/>
      <c r="CN2" s="522" t="s">
        <v>63</v>
      </c>
      <c r="CO2" s="523"/>
      <c r="CP2" s="521" t="s">
        <v>64</v>
      </c>
      <c r="CQ2" s="521"/>
      <c r="CT2" s="345" t="s">
        <v>101</v>
      </c>
    </row>
    <row r="3" spans="1:98" s="345" customFormat="1" ht="102.75" customHeight="1">
      <c r="A3" s="512"/>
      <c r="B3" s="525"/>
      <c r="C3" s="525"/>
      <c r="D3" s="346" t="s">
        <v>18</v>
      </c>
      <c r="E3" s="346" t="s">
        <v>102</v>
      </c>
      <c r="F3" s="347" t="s">
        <v>65</v>
      </c>
      <c r="G3" s="346" t="s">
        <v>103</v>
      </c>
      <c r="H3" s="346" t="s">
        <v>18</v>
      </c>
      <c r="I3" s="346" t="s">
        <v>104</v>
      </c>
      <c r="J3" s="346" t="s">
        <v>65</v>
      </c>
      <c r="K3" s="346" t="s">
        <v>103</v>
      </c>
      <c r="L3" s="348" t="s">
        <v>67</v>
      </c>
      <c r="M3" s="348" t="s">
        <v>105</v>
      </c>
      <c r="N3" s="347" t="s">
        <v>68</v>
      </c>
      <c r="O3" s="346" t="s">
        <v>103</v>
      </c>
      <c r="P3" s="347" t="s">
        <v>69</v>
      </c>
      <c r="Q3" s="348" t="s">
        <v>106</v>
      </c>
      <c r="R3" s="348" t="s">
        <v>25</v>
      </c>
      <c r="S3" s="346" t="s">
        <v>104</v>
      </c>
      <c r="T3" s="347" t="s">
        <v>70</v>
      </c>
      <c r="U3" s="346" t="s">
        <v>107</v>
      </c>
      <c r="V3" s="348" t="s">
        <v>18</v>
      </c>
      <c r="W3" s="346" t="s">
        <v>104</v>
      </c>
      <c r="X3" s="347" t="s">
        <v>65</v>
      </c>
      <c r="Y3" s="346" t="s">
        <v>103</v>
      </c>
      <c r="Z3" s="347" t="s">
        <v>71</v>
      </c>
      <c r="AA3" s="348" t="s">
        <v>105</v>
      </c>
      <c r="AB3" s="348" t="s">
        <v>18</v>
      </c>
      <c r="AC3" s="346" t="s">
        <v>104</v>
      </c>
      <c r="AD3" s="347" t="s">
        <v>72</v>
      </c>
      <c r="AE3" s="346" t="s">
        <v>108</v>
      </c>
      <c r="AF3" s="347" t="s">
        <v>71</v>
      </c>
      <c r="AG3" s="348" t="s">
        <v>105</v>
      </c>
      <c r="AH3" s="348" t="s">
        <v>18</v>
      </c>
      <c r="AI3" s="346" t="s">
        <v>104</v>
      </c>
      <c r="AJ3" s="347" t="s">
        <v>72</v>
      </c>
      <c r="AK3" s="346" t="s">
        <v>108</v>
      </c>
      <c r="AL3" s="347" t="s">
        <v>71</v>
      </c>
      <c r="AM3" s="348" t="s">
        <v>105</v>
      </c>
      <c r="AN3" s="348" t="s">
        <v>18</v>
      </c>
      <c r="AO3" s="346" t="s">
        <v>104</v>
      </c>
      <c r="AP3" s="346" t="s">
        <v>72</v>
      </c>
      <c r="AQ3" s="346" t="s">
        <v>108</v>
      </c>
      <c r="AR3" s="347" t="s">
        <v>71</v>
      </c>
      <c r="AS3" s="348" t="s">
        <v>105</v>
      </c>
      <c r="AT3" s="348" t="s">
        <v>18</v>
      </c>
      <c r="AU3" s="346" t="s">
        <v>104</v>
      </c>
      <c r="AV3" s="346" t="s">
        <v>72</v>
      </c>
      <c r="AW3" s="346" t="s">
        <v>108</v>
      </c>
      <c r="AX3" s="346" t="s">
        <v>71</v>
      </c>
      <c r="AY3" s="348" t="s">
        <v>105</v>
      </c>
      <c r="AZ3" s="347" t="s">
        <v>109</v>
      </c>
      <c r="BA3" s="346" t="s">
        <v>107</v>
      </c>
      <c r="BB3" s="348" t="s">
        <v>18</v>
      </c>
      <c r="BC3" s="346" t="s">
        <v>104</v>
      </c>
      <c r="BD3" s="347" t="s">
        <v>65</v>
      </c>
      <c r="BE3" s="346" t="s">
        <v>103</v>
      </c>
      <c r="BF3" s="347" t="s">
        <v>110</v>
      </c>
      <c r="BG3" s="348" t="s">
        <v>111</v>
      </c>
      <c r="BH3" s="348" t="s">
        <v>18</v>
      </c>
      <c r="BI3" s="346" t="s">
        <v>104</v>
      </c>
      <c r="BJ3" s="346" t="s">
        <v>65</v>
      </c>
      <c r="BK3" s="346" t="s">
        <v>103</v>
      </c>
      <c r="BL3" s="347" t="s">
        <v>112</v>
      </c>
      <c r="BM3" s="348" t="s">
        <v>113</v>
      </c>
      <c r="BN3" s="348" t="s">
        <v>18</v>
      </c>
      <c r="BO3" s="346" t="s">
        <v>104</v>
      </c>
      <c r="BP3" s="346" t="s">
        <v>65</v>
      </c>
      <c r="BQ3" s="346" t="s">
        <v>103</v>
      </c>
      <c r="BR3" s="347" t="s">
        <v>76</v>
      </c>
      <c r="BS3" s="348" t="s">
        <v>114</v>
      </c>
      <c r="BT3" s="346" t="s">
        <v>77</v>
      </c>
      <c r="BU3" s="346" t="s">
        <v>107</v>
      </c>
      <c r="BV3" s="348" t="s">
        <v>78</v>
      </c>
      <c r="BW3" s="346" t="s">
        <v>107</v>
      </c>
      <c r="BX3" s="346" t="s">
        <v>25</v>
      </c>
      <c r="BY3" s="346" t="s">
        <v>104</v>
      </c>
      <c r="BZ3" s="347" t="s">
        <v>79</v>
      </c>
      <c r="CA3" s="346" t="s">
        <v>115</v>
      </c>
      <c r="CB3" s="348" t="s">
        <v>25</v>
      </c>
      <c r="CC3" s="346" t="s">
        <v>104</v>
      </c>
      <c r="CD3" s="347" t="s">
        <v>68</v>
      </c>
      <c r="CE3" s="346" t="s">
        <v>103</v>
      </c>
      <c r="CF3" s="346" t="s">
        <v>25</v>
      </c>
      <c r="CG3" s="346" t="s">
        <v>104</v>
      </c>
      <c r="CH3" s="346" t="s">
        <v>68</v>
      </c>
      <c r="CI3" s="346" t="s">
        <v>103</v>
      </c>
      <c r="CJ3" s="346" t="s">
        <v>25</v>
      </c>
      <c r="CK3" s="346" t="s">
        <v>104</v>
      </c>
      <c r="CL3" s="349" t="s">
        <v>70</v>
      </c>
      <c r="CM3" s="346" t="s">
        <v>107</v>
      </c>
      <c r="CN3" s="347" t="s">
        <v>80</v>
      </c>
      <c r="CO3" s="346" t="s">
        <v>116</v>
      </c>
      <c r="CP3" s="346" t="s">
        <v>80</v>
      </c>
      <c r="CQ3" s="346" t="s">
        <v>116</v>
      </c>
    </row>
    <row r="4" spans="1:98" s="360" customFormat="1" ht="18.600000000000001" customHeight="1">
      <c r="A4" s="44" t="s">
        <v>31</v>
      </c>
      <c r="B4" s="325">
        <v>63845</v>
      </c>
      <c r="C4" s="325">
        <v>64464</v>
      </c>
      <c r="D4" s="350">
        <v>653630.96000000008</v>
      </c>
      <c r="E4" s="351">
        <f t="shared" ref="E4:E14" si="0">RANK(D4,$D$4:$D$14)</f>
        <v>1</v>
      </c>
      <c r="F4" s="45" t="e">
        <f>'к среднему по РА'!D4</f>
        <v>#REF!</v>
      </c>
      <c r="G4" s="351" t="e">
        <f t="shared" ref="G4:G14" si="1">RANK(F4,$F$4:$F$14)</f>
        <v>#REF!</v>
      </c>
      <c r="H4" s="352">
        <v>893.93700000000001</v>
      </c>
      <c r="I4" s="353">
        <f t="shared" ref="I4:I14" si="2">RANK(H4,$H$4:$H$14)</f>
        <v>1</v>
      </c>
      <c r="J4" s="45" t="e">
        <f>'к среднему по РА'!F4</f>
        <v>#REF!</v>
      </c>
      <c r="K4" s="354" t="e">
        <f>RANK(J4,$J$4:$J$14)</f>
        <v>#REF!</v>
      </c>
      <c r="L4" s="45" t="e">
        <f>'к среднему по РА'!H4</f>
        <v>#REF!</v>
      </c>
      <c r="M4" s="354" t="e">
        <f>RANK(L4,$L$4:$L$14)</f>
        <v>#REF!</v>
      </c>
      <c r="N4" s="45">
        <f>'к среднему по РА'!J4</f>
        <v>0</v>
      </c>
      <c r="O4" s="353">
        <f>RANK(N4,$N$4:$N$14)</f>
        <v>1</v>
      </c>
      <c r="P4" s="355" t="e">
        <f>'к среднему по РА'!L4</f>
        <v>#REF!</v>
      </c>
      <c r="Q4" s="354" t="e">
        <f>RANK(P4,$P$4:$P$14)</f>
        <v>#REF!</v>
      </c>
      <c r="R4" s="355">
        <v>12521</v>
      </c>
      <c r="S4" s="353">
        <f t="shared" ref="S4:S14" si="3">RANK(R4,$R$4:$R$14)</f>
        <v>1</v>
      </c>
      <c r="T4" s="355" t="e">
        <f>'к среднему по РА'!N4</f>
        <v>#REF!</v>
      </c>
      <c r="U4" s="353" t="e">
        <f>RANK(T4,$T$4:$T$14)</f>
        <v>#REF!</v>
      </c>
      <c r="V4" s="355">
        <v>6576470</v>
      </c>
      <c r="W4" s="353">
        <f>RANK(V4,$V$4:$V$14)</f>
        <v>1</v>
      </c>
      <c r="X4" s="355" t="e">
        <f>'к среднему по РА'!P4</f>
        <v>#REF!</v>
      </c>
      <c r="Y4" s="353" t="e">
        <f>RANK(X4,$X$4:$X$14)</f>
        <v>#REF!</v>
      </c>
      <c r="Z4" s="355" t="e">
        <f>'к среднему по РА'!R4</f>
        <v>#REF!</v>
      </c>
      <c r="AA4" s="354" t="e">
        <f>RANK(Z4,$Z$4:$Z$14)</f>
        <v>#REF!</v>
      </c>
      <c r="AB4" s="355">
        <v>979102.9</v>
      </c>
      <c r="AC4" s="353">
        <f>RANK(AB4,$AB$4:$AB$14)</f>
        <v>2</v>
      </c>
      <c r="AD4" s="355" t="e">
        <f>'к среднему по РА'!T4</f>
        <v>#REF!</v>
      </c>
      <c r="AE4" s="353" t="e">
        <f>RANK(AD4,$AD$4:$AD$14)</f>
        <v>#REF!</v>
      </c>
      <c r="AF4" s="355" t="e">
        <f>'к среднему по РА'!V4</f>
        <v>#REF!</v>
      </c>
      <c r="AG4" s="354" t="e">
        <f>RANK(AF4,$AF$4:$AF$14)</f>
        <v>#REF!</v>
      </c>
      <c r="AH4" s="350" t="e">
        <f>Подуш!E3</f>
        <v>#REF!</v>
      </c>
      <c r="AI4" s="353" t="e">
        <f>RANK(AH4,$AH$4:$AH$14)</f>
        <v>#REF!</v>
      </c>
      <c r="AJ4" s="355" t="e">
        <f>'к среднему по РА'!X4</f>
        <v>#REF!</v>
      </c>
      <c r="AK4" s="353" t="e">
        <f>RANK(AJ4,$AJ$4:$AJ$14)</f>
        <v>#REF!</v>
      </c>
      <c r="AL4" s="355" t="e">
        <f>'к среднему по РА'!Z4</f>
        <v>#REF!</v>
      </c>
      <c r="AM4" s="354" t="e">
        <f>RANK(AL4,$AL$4:$AL$14)</f>
        <v>#REF!</v>
      </c>
      <c r="AN4" s="350" t="e">
        <f>Подуш!O3</f>
        <v>#REF!</v>
      </c>
      <c r="AO4" s="353" t="e">
        <f>RANK(AN4,$AN$4:$AN$14)</f>
        <v>#REF!</v>
      </c>
      <c r="AP4" s="355" t="e">
        <f>'к среднему по РА'!AB4</f>
        <v>#REF!</v>
      </c>
      <c r="AQ4" s="353" t="e">
        <f>RANK(AP4,$AP$4:$AP$14)</f>
        <v>#REF!</v>
      </c>
      <c r="AR4" s="45" t="e">
        <f>'к среднему по РА'!AD4</f>
        <v>#REF!</v>
      </c>
      <c r="AS4" s="354" t="e">
        <f>RANK(AR4,$AR$4:$AR$14)</f>
        <v>#REF!</v>
      </c>
      <c r="AT4" s="351">
        <v>0</v>
      </c>
      <c r="AU4" s="353" t="e">
        <f>RANK(AT4,$AT$4:$AT$14)</f>
        <v>#REF!</v>
      </c>
      <c r="AV4" s="355">
        <f>'к среднему по РА'!AF4</f>
        <v>0</v>
      </c>
      <c r="AW4" s="353" t="e">
        <f>RANK(AV4,$AV$4:$AV$14)</f>
        <v>#REF!</v>
      </c>
      <c r="AX4" s="45">
        <f>'к среднему по РА'!AH4</f>
        <v>0</v>
      </c>
      <c r="AY4" s="354" t="e">
        <f>RANK(AX4,$AX$4:$AX$14)</f>
        <v>#REF!</v>
      </c>
      <c r="AZ4" s="355" t="e">
        <f>'к среднему по РА'!AJ4</f>
        <v>#REF!</v>
      </c>
      <c r="BA4" s="353" t="e">
        <f>RANK(AZ4,$AZ$4:$AZ$14,1)</f>
        <v>#REF!</v>
      </c>
      <c r="BB4" s="354">
        <v>592</v>
      </c>
      <c r="BC4" s="353">
        <f>RANK(BB4,$BB$4:$BB$14)</f>
        <v>1</v>
      </c>
      <c r="BD4" s="355" t="e">
        <f>'к среднему по РА'!AL4</f>
        <v>#REF!</v>
      </c>
      <c r="BE4" s="353" t="e">
        <f>RANK(BD4,$BD$4:$BD$14)</f>
        <v>#REF!</v>
      </c>
      <c r="BF4" s="45" t="e">
        <f>'к среднему по РА'!AN4</f>
        <v>#REF!</v>
      </c>
      <c r="BG4" s="354" t="e">
        <f>RANK(BF4,$BF$4:$BF$14)</f>
        <v>#REF!</v>
      </c>
      <c r="BH4" s="354">
        <v>63</v>
      </c>
      <c r="BI4" s="353">
        <f>RANK(BH4,$BH$4:$BH$14,1)</f>
        <v>11</v>
      </c>
      <c r="BJ4" s="355" t="e">
        <f>'к среднему по РА'!AP4</f>
        <v>#REF!</v>
      </c>
      <c r="BK4" s="353" t="e">
        <f>RANK(BJ4,$BJ$4:$BJ$14,1)</f>
        <v>#REF!</v>
      </c>
      <c r="BL4" s="355" t="e">
        <f>'к среднему по РА'!AR4</f>
        <v>#REF!</v>
      </c>
      <c r="BM4" s="354" t="e">
        <f>RANK(BL4,$BL$4:$BL$14,1)</f>
        <v>#REF!</v>
      </c>
      <c r="BN4" s="355">
        <v>18115</v>
      </c>
      <c r="BO4" s="353">
        <f>RANK(BN4,$BN$4:$BN$14)</f>
        <v>1</v>
      </c>
      <c r="BP4" s="355" t="e">
        <f>'к среднему по РА'!AT4</f>
        <v>#REF!</v>
      </c>
      <c r="BQ4" s="354" t="e">
        <f t="shared" ref="BQ4:BQ14" si="4">RANK(BP4,$BP$4:$BP$14)</f>
        <v>#REF!</v>
      </c>
      <c r="BR4" s="355" t="e">
        <f>'к среднему по РА'!AV4</f>
        <v>#REF!</v>
      </c>
      <c r="BS4" s="354" t="e">
        <f>RANK(BR4,$BR$4:$BR$14)</f>
        <v>#REF!</v>
      </c>
      <c r="BT4" s="355" t="e">
        <f>'к среднему по РА'!AX4</f>
        <v>#REF!</v>
      </c>
      <c r="BU4" s="354" t="e">
        <f>RANK(BT4,$BT$4:$BT$14)</f>
        <v>#REF!</v>
      </c>
      <c r="BV4" s="355" t="e">
        <f>'к среднему по РА'!AZ4</f>
        <v>#REF!</v>
      </c>
      <c r="BW4" s="354" t="e">
        <f>RANK(BV4,$BV$4:$BV$14)</f>
        <v>#REF!</v>
      </c>
      <c r="BX4" s="353">
        <v>827</v>
      </c>
      <c r="BY4" s="353">
        <f>RANK(BX4,$BX$4:$BX$14,1)</f>
        <v>11</v>
      </c>
      <c r="BZ4" s="355" t="e">
        <f>'к среднему по РА'!BB4</f>
        <v>#REF!</v>
      </c>
      <c r="CA4" s="354" t="e">
        <f>RANK(BZ4,$BZ$4:$BZ$14,1)</f>
        <v>#REF!</v>
      </c>
      <c r="CB4" s="356">
        <v>70</v>
      </c>
      <c r="CC4" s="353">
        <f>RANK(CB4,$CB$4:$CB$14)</f>
        <v>1</v>
      </c>
      <c r="CD4" s="355" t="e">
        <f>'к среднему по РА'!BD4</f>
        <v>#REF!</v>
      </c>
      <c r="CE4" s="354" t="e">
        <f>RANK(CD4,$CD$4:$CD$14)</f>
        <v>#REF!</v>
      </c>
      <c r="CF4" s="353">
        <v>28275</v>
      </c>
      <c r="CG4" s="353">
        <f>RANK(CF4,$CF$4:$CF$14)</f>
        <v>1</v>
      </c>
      <c r="CH4" s="355" t="e">
        <f>'к среднему по РА'!BF4</f>
        <v>#REF!</v>
      </c>
      <c r="CI4" s="354" t="e">
        <f>RANK(CH4,$CH$4:$CH$14)</f>
        <v>#REF!</v>
      </c>
      <c r="CJ4" s="357">
        <v>1945</v>
      </c>
      <c r="CK4" s="353">
        <f>RANK(CJ4,$CJ$4:$CJ$14,1)</f>
        <v>11</v>
      </c>
      <c r="CL4" s="169" t="e">
        <f>'к среднему по РА'!BH4</f>
        <v>#REF!</v>
      </c>
      <c r="CM4" s="354" t="e">
        <f>RANK(CL4,$CL$4:$CL$14,1)</f>
        <v>#REF!</v>
      </c>
      <c r="CN4" s="358" t="e">
        <f>'к среднему по РА'!BJ4</f>
        <v>#REF!</v>
      </c>
      <c r="CO4" s="354" t="e">
        <f>RANK(CN4,$CN$4:$CN$14)</f>
        <v>#REF!</v>
      </c>
      <c r="CP4" s="359">
        <f>'к среднему по РА'!BL4</f>
        <v>0</v>
      </c>
      <c r="CQ4" s="354" t="e">
        <f>RANK(CP4,$CP$4:$CP$14)</f>
        <v>#REF!</v>
      </c>
    </row>
    <row r="5" spans="1:98" s="360" customFormat="1" ht="21" customHeight="1">
      <c r="A5" s="44" t="s">
        <v>33</v>
      </c>
      <c r="B5" s="326">
        <v>19308</v>
      </c>
      <c r="C5" s="326">
        <v>19616</v>
      </c>
      <c r="D5" s="350">
        <v>102395.06</v>
      </c>
      <c r="E5" s="351">
        <f t="shared" si="0"/>
        <v>4</v>
      </c>
      <c r="F5" s="45" t="e">
        <f>'к среднему по РА'!D5</f>
        <v>#REF!</v>
      </c>
      <c r="G5" s="351" t="e">
        <f t="shared" si="1"/>
        <v>#REF!</v>
      </c>
      <c r="H5" s="352">
        <v>82.846000000000004</v>
      </c>
      <c r="I5" s="353">
        <f t="shared" si="2"/>
        <v>9</v>
      </c>
      <c r="J5" s="45" t="e">
        <f>'к среднему по РА'!F5</f>
        <v>#REF!</v>
      </c>
      <c r="K5" s="354" t="e">
        <f t="shared" ref="K5:K14" si="5">RANK(J5,$J$4:$J$14)</f>
        <v>#REF!</v>
      </c>
      <c r="L5" s="45" t="e">
        <f>'к среднему по РА'!H5</f>
        <v>#REF!</v>
      </c>
      <c r="M5" s="354" t="e">
        <f t="shared" ref="M5:M14" si="6">RANK(L5,$L$4:$L$14)</f>
        <v>#REF!</v>
      </c>
      <c r="N5" s="45">
        <f>'к среднему по РА'!J5</f>
        <v>0</v>
      </c>
      <c r="O5" s="353">
        <f t="shared" ref="O5:O14" si="7">RANK(N5,$N$4:$N$14)</f>
        <v>1</v>
      </c>
      <c r="P5" s="355" t="e">
        <f>'к среднему по РА'!L5</f>
        <v>#REF!</v>
      </c>
      <c r="Q5" s="354" t="e">
        <f t="shared" ref="Q5:Q14" si="8">RANK(P5,$P$4:$P$14)</f>
        <v>#REF!</v>
      </c>
      <c r="R5" s="350">
        <v>1223.5216</v>
      </c>
      <c r="S5" s="353">
        <f t="shared" si="3"/>
        <v>6</v>
      </c>
      <c r="T5" s="355" t="e">
        <f>'к среднему по РА'!N5</f>
        <v>#REF!</v>
      </c>
      <c r="U5" s="353" t="e">
        <f t="shared" ref="U5:U14" si="9">RANK(T5,$T$4:$T$14)</f>
        <v>#REF!</v>
      </c>
      <c r="V5" s="355">
        <v>785873</v>
      </c>
      <c r="W5" s="353">
        <f>RANK(V5,$V$4:$V$14)</f>
        <v>3</v>
      </c>
      <c r="X5" s="355" t="e">
        <f>'к среднему по РА'!P5</f>
        <v>#REF!</v>
      </c>
      <c r="Y5" s="353" t="e">
        <f>RANK(X5,$X$4:$X$14)</f>
        <v>#REF!</v>
      </c>
      <c r="Z5" s="355" t="e">
        <f>'к среднему по РА'!R5</f>
        <v>#REF!</v>
      </c>
      <c r="AA5" s="354" t="e">
        <f>RANK(Z5,$Z$4:$Z$14)</f>
        <v>#REF!</v>
      </c>
      <c r="AB5" s="350">
        <v>20788.099999999999</v>
      </c>
      <c r="AC5" s="353">
        <f t="shared" ref="AC5:AC14" si="10">RANK(AB5,$AB$4:$AB$14)</f>
        <v>11</v>
      </c>
      <c r="AD5" s="355" t="e">
        <f>'к среднему по РА'!T5</f>
        <v>#REF!</v>
      </c>
      <c r="AE5" s="353" t="e">
        <f t="shared" ref="AE5:AE14" si="11">RANK(AD5,$AD$4:$AD$14)</f>
        <v>#REF!</v>
      </c>
      <c r="AF5" s="355" t="e">
        <f>'к среднему по РА'!V5</f>
        <v>#REF!</v>
      </c>
      <c r="AG5" s="354" t="e">
        <f t="shared" ref="AG5:AG14" si="12">RANK(AF5,$AF$4:$AF$14)</f>
        <v>#REF!</v>
      </c>
      <c r="AH5" s="350" t="e">
        <f>Подуш!E4</f>
        <v>#REF!</v>
      </c>
      <c r="AI5" s="353" t="e">
        <f t="shared" ref="AI5:AI14" si="13">RANK(AH5,$AH$4:$AH$14)</f>
        <v>#REF!</v>
      </c>
      <c r="AJ5" s="355" t="e">
        <f>'к среднему по РА'!X5</f>
        <v>#REF!</v>
      </c>
      <c r="AK5" s="353" t="e">
        <f t="shared" ref="AK5:AK14" si="14">RANK(AJ5,$AJ$4:$AJ$14)</f>
        <v>#REF!</v>
      </c>
      <c r="AL5" s="355" t="e">
        <f>'к среднему по РА'!Z5</f>
        <v>#REF!</v>
      </c>
      <c r="AM5" s="354" t="e">
        <f t="shared" ref="AM5:AM14" si="15">RANK(AL5,$AL$4:$AL$14)</f>
        <v>#REF!</v>
      </c>
      <c r="AN5" s="350" t="e">
        <f>Подуш!O4</f>
        <v>#REF!</v>
      </c>
      <c r="AO5" s="353" t="e">
        <f t="shared" ref="AO5:AO14" si="16">RANK(AN5,$AN$4:$AN$14)</f>
        <v>#REF!</v>
      </c>
      <c r="AP5" s="355" t="e">
        <f>'к среднему по РА'!AB5</f>
        <v>#REF!</v>
      </c>
      <c r="AQ5" s="353" t="e">
        <f t="shared" ref="AQ5:AQ14" si="17">RANK(AP5,$AP$4:$AP$14)</f>
        <v>#REF!</v>
      </c>
      <c r="AR5" s="45" t="e">
        <f>'к среднему по РА'!AD5</f>
        <v>#REF!</v>
      </c>
      <c r="AS5" s="354" t="e">
        <f t="shared" ref="AS5:AS14" si="18">RANK(AR5,$AR$4:$AR$14)</f>
        <v>#REF!</v>
      </c>
      <c r="AT5" s="45" t="e">
        <f>Подуш!J4</f>
        <v>#REF!</v>
      </c>
      <c r="AU5" s="353" t="e">
        <f t="shared" ref="AU5:AU14" si="19">RANK(AT5,$AT$4:$AT$14)</f>
        <v>#REF!</v>
      </c>
      <c r="AV5" s="355" t="e">
        <f>'к среднему по РА'!AF5</f>
        <v>#REF!</v>
      </c>
      <c r="AW5" s="353" t="e">
        <f t="shared" ref="AW5:AW14" si="20">RANK(AV5,$AV$4:$AV$14)</f>
        <v>#REF!</v>
      </c>
      <c r="AX5" s="45" t="e">
        <f>'к среднему по РА'!AH5</f>
        <v>#REF!</v>
      </c>
      <c r="AY5" s="354" t="e">
        <f t="shared" ref="AY5:AY14" si="21">RANK(AX5,$AX$4:$AX$14)</f>
        <v>#REF!</v>
      </c>
      <c r="AZ5" s="355" t="e">
        <f>'к среднему по РА'!AJ5</f>
        <v>#REF!</v>
      </c>
      <c r="BA5" s="353" t="e">
        <f t="shared" ref="BA5:BA14" si="22">RANK(AZ5,$AZ$4:$AZ$14,1)</f>
        <v>#REF!</v>
      </c>
      <c r="BB5" s="353">
        <v>285</v>
      </c>
      <c r="BC5" s="353">
        <f t="shared" ref="BC5:BC14" si="23">RANK(BB5,$BB$4:$BB$14)</f>
        <v>2</v>
      </c>
      <c r="BD5" s="355" t="e">
        <f>'к среднему по РА'!AL5</f>
        <v>#REF!</v>
      </c>
      <c r="BE5" s="353" t="e">
        <f t="shared" ref="BE5:BE14" si="24">RANK(BD5,$BD$4:$BD$14)</f>
        <v>#REF!</v>
      </c>
      <c r="BF5" s="45" t="e">
        <f>'к среднему по РА'!AN5</f>
        <v>#REF!</v>
      </c>
      <c r="BG5" s="354" t="e">
        <f t="shared" ref="BG5:BG14" si="25">RANK(BF5,$BF$4:$BF$14)</f>
        <v>#REF!</v>
      </c>
      <c r="BH5" s="354">
        <v>24</v>
      </c>
      <c r="BI5" s="353">
        <f t="shared" ref="BI5:BI14" si="26">RANK(BH5,$BH$4:$BH$14,1)</f>
        <v>8</v>
      </c>
      <c r="BJ5" s="355" t="e">
        <f>'к среднему по РА'!AP5</f>
        <v>#REF!</v>
      </c>
      <c r="BK5" s="353" t="e">
        <f t="shared" ref="BK5:BK14" si="27">RANK(BJ5,$BJ$4:$BJ$14,1)</f>
        <v>#REF!</v>
      </c>
      <c r="BL5" s="355" t="e">
        <f>'к среднему по РА'!AR5</f>
        <v>#REF!</v>
      </c>
      <c r="BM5" s="354" t="e">
        <f t="shared" ref="BM5:BM14" si="28">RANK(BL5,$BL$4:$BL$14,1)</f>
        <v>#REF!</v>
      </c>
      <c r="BN5" s="355">
        <v>3997</v>
      </c>
      <c r="BO5" s="353">
        <f>RANK(BN5,$BN$4:$BN$14)</f>
        <v>6</v>
      </c>
      <c r="BP5" s="355" t="e">
        <f>'к среднему по РА'!AT5</f>
        <v>#REF!</v>
      </c>
      <c r="BQ5" s="354" t="e">
        <f t="shared" si="4"/>
        <v>#REF!</v>
      </c>
      <c r="BR5" s="355" t="e">
        <f>'к среднему по РА'!AV5</f>
        <v>#REF!</v>
      </c>
      <c r="BS5" s="354" t="e">
        <f t="shared" ref="BS5:BS13" si="29">RANK(BR5,$BR$4:$BR$14)</f>
        <v>#REF!</v>
      </c>
      <c r="BT5" s="355" t="e">
        <f>'к среднему по РА'!AX5</f>
        <v>#REF!</v>
      </c>
      <c r="BU5" s="354" t="e">
        <f t="shared" ref="BU5:BU14" si="30">RANK(BT5,$BT$4:$BT$14)</f>
        <v>#REF!</v>
      </c>
      <c r="BV5" s="355" t="e">
        <f>'к среднему по РА'!AZ5</f>
        <v>#REF!</v>
      </c>
      <c r="BW5" s="354" t="e">
        <f t="shared" ref="BW5:BW14" si="31">RANK(BV5,$BV$4:$BV$14)</f>
        <v>#REF!</v>
      </c>
      <c r="BX5" s="353">
        <v>409</v>
      </c>
      <c r="BY5" s="353">
        <f t="shared" ref="BY5:BY14" si="32">RANK(BX5,$BX$4:$BX$14,1)</f>
        <v>10</v>
      </c>
      <c r="BZ5" s="355" t="e">
        <f>'к среднему по РА'!BB5</f>
        <v>#REF!</v>
      </c>
      <c r="CA5" s="354" t="e">
        <f t="shared" ref="CA5:CA14" si="33">RANK(BZ5,$BZ$4:$BZ$14,1)</f>
        <v>#REF!</v>
      </c>
      <c r="CB5" s="356">
        <v>29</v>
      </c>
      <c r="CC5" s="353">
        <f t="shared" ref="CC5:CC14" si="34">RANK(CB5,$CB$4:$CB$14)</f>
        <v>4</v>
      </c>
      <c r="CD5" s="355" t="e">
        <f>'к среднему по РА'!BD5</f>
        <v>#REF!</v>
      </c>
      <c r="CE5" s="354" t="e">
        <f t="shared" ref="CE5:CE14" si="35">RANK(CD5,$CD$4:$CD$14)</f>
        <v>#REF!</v>
      </c>
      <c r="CF5" s="353">
        <v>12018</v>
      </c>
      <c r="CG5" s="353">
        <f t="shared" ref="CG5:CG14" si="36">RANK(CF5,$CF$4:$CF$14)</f>
        <v>3</v>
      </c>
      <c r="CH5" s="355" t="e">
        <f>'к среднему по РА'!BF5</f>
        <v>#REF!</v>
      </c>
      <c r="CI5" s="354" t="e">
        <f t="shared" ref="CI5:CI14" si="37">RANK(CH5,$CH$4:$CH$14)</f>
        <v>#REF!</v>
      </c>
      <c r="CJ5" s="357">
        <v>0</v>
      </c>
      <c r="CK5" s="353">
        <f t="shared" ref="CK5:CK14" si="38">RANK(CJ5,$CJ$4:$CJ$14,1)</f>
        <v>1</v>
      </c>
      <c r="CL5" s="169" t="e">
        <f>'к среднему по РА'!BH5</f>
        <v>#REF!</v>
      </c>
      <c r="CM5" s="354" t="e">
        <f t="shared" ref="CM5:CM14" si="39">RANK(CL5,$CL$4:$CL$14,1)</f>
        <v>#REF!</v>
      </c>
      <c r="CN5" s="358" t="e">
        <f>'к среднему по РА'!BJ5</f>
        <v>#REF!</v>
      </c>
      <c r="CO5" s="354" t="e">
        <f t="shared" ref="CO5:CO14" si="40">RANK(CN5,$CN$4:$CN$14)</f>
        <v>#REF!</v>
      </c>
      <c r="CP5" s="359" t="e">
        <f>'к среднему по РА'!BL5</f>
        <v>#REF!</v>
      </c>
      <c r="CQ5" s="354" t="e">
        <f t="shared" ref="CQ5:CQ14" si="41">RANK(CP5,$CP$4:$CP$14)</f>
        <v>#REF!</v>
      </c>
    </row>
    <row r="6" spans="1:98" s="360" customFormat="1" ht="21" customHeight="1">
      <c r="A6" s="44" t="s">
        <v>34</v>
      </c>
      <c r="B6" s="326">
        <v>34242</v>
      </c>
      <c r="C6" s="326">
        <v>34570</v>
      </c>
      <c r="D6" s="350">
        <v>265656.12</v>
      </c>
      <c r="E6" s="351">
        <f t="shared" si="0"/>
        <v>2</v>
      </c>
      <c r="F6" s="45" t="e">
        <f>'к среднему по РА'!D6</f>
        <v>#REF!</v>
      </c>
      <c r="G6" s="351" t="e">
        <f t="shared" si="1"/>
        <v>#REF!</v>
      </c>
      <c r="H6" s="352">
        <v>419.32900000000001</v>
      </c>
      <c r="I6" s="353">
        <f t="shared" si="2"/>
        <v>2</v>
      </c>
      <c r="J6" s="45" t="e">
        <f>'к среднему по РА'!F6</f>
        <v>#REF!</v>
      </c>
      <c r="K6" s="354" t="e">
        <f t="shared" si="5"/>
        <v>#REF!</v>
      </c>
      <c r="L6" s="45" t="e">
        <f>'к среднему по РА'!H6</f>
        <v>#REF!</v>
      </c>
      <c r="M6" s="354" t="e">
        <f t="shared" si="6"/>
        <v>#REF!</v>
      </c>
      <c r="N6" s="45">
        <f>'к среднему по РА'!J6</f>
        <v>0</v>
      </c>
      <c r="O6" s="353">
        <f t="shared" si="7"/>
        <v>1</v>
      </c>
      <c r="P6" s="355" t="e">
        <f>'к среднему по РА'!L6</f>
        <v>#REF!</v>
      </c>
      <c r="Q6" s="354" t="e">
        <f t="shared" si="8"/>
        <v>#REF!</v>
      </c>
      <c r="R6" s="350">
        <v>297.59629999999999</v>
      </c>
      <c r="S6" s="353">
        <f t="shared" si="3"/>
        <v>8</v>
      </c>
      <c r="T6" s="355" t="e">
        <f>'к среднему по РА'!N6</f>
        <v>#REF!</v>
      </c>
      <c r="U6" s="353" t="e">
        <f t="shared" si="9"/>
        <v>#REF!</v>
      </c>
      <c r="V6" s="355">
        <v>2795429</v>
      </c>
      <c r="W6" s="353">
        <f t="shared" ref="W6:W14" si="42">RANK(V6,$V$4:$V$14)</f>
        <v>2</v>
      </c>
      <c r="X6" s="355" t="e">
        <f>'к среднему по РА'!P6</f>
        <v>#REF!</v>
      </c>
      <c r="Y6" s="353" t="e">
        <f t="shared" ref="Y6:Y14" si="43">RANK(X6,$X$4:$X$14)</f>
        <v>#REF!</v>
      </c>
      <c r="Z6" s="355" t="e">
        <f>'к среднему по РА'!R6</f>
        <v>#REF!</v>
      </c>
      <c r="AA6" s="354" t="e">
        <f t="shared" ref="AA6:AA14" si="44">RANK(Z6,$Z$4:$Z$14)</f>
        <v>#REF!</v>
      </c>
      <c r="AB6" s="350">
        <v>1118703.8999999999</v>
      </c>
      <c r="AC6" s="353">
        <f t="shared" si="10"/>
        <v>1</v>
      </c>
      <c r="AD6" s="355" t="e">
        <f>'к среднему по РА'!T6</f>
        <v>#REF!</v>
      </c>
      <c r="AE6" s="353" t="e">
        <f t="shared" si="11"/>
        <v>#REF!</v>
      </c>
      <c r="AF6" s="355" t="e">
        <f>'к среднему по РА'!V6</f>
        <v>#REF!</v>
      </c>
      <c r="AG6" s="354" t="e">
        <f t="shared" si="12"/>
        <v>#REF!</v>
      </c>
      <c r="AH6" s="350" t="e">
        <f>Подуш!E5</f>
        <v>#REF!</v>
      </c>
      <c r="AI6" s="353" t="e">
        <f t="shared" si="13"/>
        <v>#REF!</v>
      </c>
      <c r="AJ6" s="355" t="e">
        <f>'к среднему по РА'!X6</f>
        <v>#REF!</v>
      </c>
      <c r="AK6" s="353" t="e">
        <f t="shared" si="14"/>
        <v>#REF!</v>
      </c>
      <c r="AL6" s="355" t="e">
        <f>'к среднему по РА'!Z6</f>
        <v>#REF!</v>
      </c>
      <c r="AM6" s="354" t="e">
        <f t="shared" si="15"/>
        <v>#REF!</v>
      </c>
      <c r="AN6" s="350" t="e">
        <f>Подуш!O5</f>
        <v>#REF!</v>
      </c>
      <c r="AO6" s="353" t="e">
        <f t="shared" si="16"/>
        <v>#REF!</v>
      </c>
      <c r="AP6" s="355" t="e">
        <f>'к среднему по РА'!AB6</f>
        <v>#REF!</v>
      </c>
      <c r="AQ6" s="353" t="e">
        <f t="shared" si="17"/>
        <v>#REF!</v>
      </c>
      <c r="AR6" s="45" t="e">
        <f>'к среднему по РА'!AD6</f>
        <v>#REF!</v>
      </c>
      <c r="AS6" s="354" t="e">
        <f t="shared" si="18"/>
        <v>#REF!</v>
      </c>
      <c r="AT6" s="45" t="e">
        <f>Подуш!J5</f>
        <v>#REF!</v>
      </c>
      <c r="AU6" s="353" t="e">
        <f t="shared" si="19"/>
        <v>#REF!</v>
      </c>
      <c r="AV6" s="355" t="e">
        <f>'к среднему по РА'!AF6</f>
        <v>#REF!</v>
      </c>
      <c r="AW6" s="353" t="e">
        <f t="shared" si="20"/>
        <v>#REF!</v>
      </c>
      <c r="AX6" s="45" t="e">
        <f>'к среднему по РА'!AH6</f>
        <v>#REF!</v>
      </c>
      <c r="AY6" s="354" t="e">
        <f t="shared" si="21"/>
        <v>#REF!</v>
      </c>
      <c r="AZ6" s="355" t="e">
        <f>'к среднему по РА'!AJ6</f>
        <v>#REF!</v>
      </c>
      <c r="BA6" s="353" t="e">
        <f t="shared" si="22"/>
        <v>#REF!</v>
      </c>
      <c r="BB6" s="353">
        <v>284</v>
      </c>
      <c r="BC6" s="353">
        <f t="shared" si="23"/>
        <v>3</v>
      </c>
      <c r="BD6" s="355" t="e">
        <f>'к среднему по РА'!AL6</f>
        <v>#REF!</v>
      </c>
      <c r="BE6" s="353" t="e">
        <f t="shared" si="24"/>
        <v>#REF!</v>
      </c>
      <c r="BF6" s="45" t="e">
        <f>'к среднему по РА'!AN6</f>
        <v>#REF!</v>
      </c>
      <c r="BG6" s="354" t="e">
        <f t="shared" si="25"/>
        <v>#REF!</v>
      </c>
      <c r="BH6" s="354">
        <v>25</v>
      </c>
      <c r="BI6" s="353">
        <f t="shared" si="26"/>
        <v>9</v>
      </c>
      <c r="BJ6" s="355" t="e">
        <f>'к среднему по РА'!AP6</f>
        <v>#REF!</v>
      </c>
      <c r="BK6" s="353" t="e">
        <f t="shared" si="27"/>
        <v>#REF!</v>
      </c>
      <c r="BL6" s="355" t="e">
        <f>'к среднему по РА'!AR6</f>
        <v>#REF!</v>
      </c>
      <c r="BM6" s="354" t="e">
        <f t="shared" si="28"/>
        <v>#REF!</v>
      </c>
      <c r="BN6" s="355">
        <v>8803</v>
      </c>
      <c r="BO6" s="353">
        <f t="shared" ref="BO6:BO14" si="45">RANK(BN6,$BN$4:$BN$14)</f>
        <v>2</v>
      </c>
      <c r="BP6" s="355" t="e">
        <f>'к среднему по РА'!AT6</f>
        <v>#REF!</v>
      </c>
      <c r="BQ6" s="354" t="e">
        <f t="shared" si="4"/>
        <v>#REF!</v>
      </c>
      <c r="BR6" s="355" t="e">
        <f>'к среднему по РА'!AV6</f>
        <v>#REF!</v>
      </c>
      <c r="BS6" s="354" t="e">
        <f t="shared" si="29"/>
        <v>#REF!</v>
      </c>
      <c r="BT6" s="355" t="e">
        <f>'к среднему по РА'!AX6</f>
        <v>#REF!</v>
      </c>
      <c r="BU6" s="354" t="e">
        <f t="shared" si="30"/>
        <v>#REF!</v>
      </c>
      <c r="BV6" s="355" t="e">
        <f>'к среднему по РА'!AZ6</f>
        <v>#REF!</v>
      </c>
      <c r="BW6" s="354" t="e">
        <f t="shared" si="31"/>
        <v>#REF!</v>
      </c>
      <c r="BX6" s="353">
        <v>320</v>
      </c>
      <c r="BY6" s="353">
        <f t="shared" si="32"/>
        <v>9</v>
      </c>
      <c r="BZ6" s="355" t="e">
        <f>'к среднему по РА'!BB6</f>
        <v>#REF!</v>
      </c>
      <c r="CA6" s="354" t="e">
        <f t="shared" si="33"/>
        <v>#REF!</v>
      </c>
      <c r="CB6" s="356">
        <v>27</v>
      </c>
      <c r="CC6" s="353">
        <f t="shared" si="34"/>
        <v>5</v>
      </c>
      <c r="CD6" s="355" t="e">
        <f>'к среднему по РА'!BD6</f>
        <v>#REF!</v>
      </c>
      <c r="CE6" s="354" t="e">
        <f t="shared" si="35"/>
        <v>#REF!</v>
      </c>
      <c r="CF6" s="353">
        <v>15549</v>
      </c>
      <c r="CG6" s="353">
        <f t="shared" si="36"/>
        <v>2</v>
      </c>
      <c r="CH6" s="355" t="e">
        <f>'к среднему по РА'!BF6</f>
        <v>#REF!</v>
      </c>
      <c r="CI6" s="354" t="e">
        <f t="shared" si="37"/>
        <v>#REF!</v>
      </c>
      <c r="CJ6" s="357">
        <v>301</v>
      </c>
      <c r="CK6" s="353">
        <f t="shared" si="38"/>
        <v>8</v>
      </c>
      <c r="CL6" s="169" t="e">
        <f>'к среднему по РА'!BH6</f>
        <v>#REF!</v>
      </c>
      <c r="CM6" s="354" t="e">
        <f t="shared" si="39"/>
        <v>#REF!</v>
      </c>
      <c r="CN6" s="358" t="e">
        <f>'к среднему по РА'!BJ6</f>
        <v>#REF!</v>
      </c>
      <c r="CO6" s="354" t="e">
        <f t="shared" si="40"/>
        <v>#REF!</v>
      </c>
      <c r="CP6" s="359" t="e">
        <f>'к среднему по РА'!BL6</f>
        <v>#REF!</v>
      </c>
      <c r="CQ6" s="354" t="e">
        <f t="shared" si="41"/>
        <v>#REF!</v>
      </c>
    </row>
    <row r="7" spans="1:98" s="360" customFormat="1" ht="21.75" customHeight="1">
      <c r="A7" s="44" t="s">
        <v>35</v>
      </c>
      <c r="B7" s="326">
        <v>14234</v>
      </c>
      <c r="C7" s="326">
        <v>14142</v>
      </c>
      <c r="D7" s="350">
        <v>82005.53</v>
      </c>
      <c r="E7" s="351">
        <f t="shared" si="0"/>
        <v>6</v>
      </c>
      <c r="F7" s="45" t="e">
        <f>'к среднему по РА'!D7</f>
        <v>#REF!</v>
      </c>
      <c r="G7" s="351" t="e">
        <f t="shared" si="1"/>
        <v>#REF!</v>
      </c>
      <c r="H7" s="352">
        <v>147.26900000000001</v>
      </c>
      <c r="I7" s="353">
        <f t="shared" si="2"/>
        <v>6</v>
      </c>
      <c r="J7" s="45" t="e">
        <f>'к среднему по РА'!F7</f>
        <v>#REF!</v>
      </c>
      <c r="K7" s="354" t="e">
        <f t="shared" si="5"/>
        <v>#REF!</v>
      </c>
      <c r="L7" s="45" t="e">
        <f>'к среднему по РА'!H7</f>
        <v>#REF!</v>
      </c>
      <c r="M7" s="354" t="e">
        <f t="shared" si="6"/>
        <v>#REF!</v>
      </c>
      <c r="N7" s="45">
        <f>'к среднему по РА'!J7</f>
        <v>0</v>
      </c>
      <c r="O7" s="353">
        <f t="shared" si="7"/>
        <v>1</v>
      </c>
      <c r="P7" s="355" t="e">
        <f>'к среднему по РА'!L7</f>
        <v>#REF!</v>
      </c>
      <c r="Q7" s="354" t="e">
        <f t="shared" si="8"/>
        <v>#REF!</v>
      </c>
      <c r="R7" s="350">
        <v>1288.6573000000001</v>
      </c>
      <c r="S7" s="353">
        <f t="shared" si="3"/>
        <v>5</v>
      </c>
      <c r="T7" s="355" t="e">
        <f>'к среднему по РА'!N7</f>
        <v>#REF!</v>
      </c>
      <c r="U7" s="353" t="e">
        <f t="shared" si="9"/>
        <v>#REF!</v>
      </c>
      <c r="V7" s="355">
        <v>693176</v>
      </c>
      <c r="W7" s="353">
        <f t="shared" si="42"/>
        <v>4</v>
      </c>
      <c r="X7" s="355" t="e">
        <f>'к среднему по РА'!P7</f>
        <v>#REF!</v>
      </c>
      <c r="Y7" s="353" t="e">
        <f t="shared" si="43"/>
        <v>#REF!</v>
      </c>
      <c r="Z7" s="355" t="e">
        <f>'к среднему по РА'!R7</f>
        <v>#REF!</v>
      </c>
      <c r="AA7" s="354" t="e">
        <f t="shared" si="44"/>
        <v>#REF!</v>
      </c>
      <c r="AB7" s="350">
        <v>91008.5</v>
      </c>
      <c r="AC7" s="353">
        <f t="shared" si="10"/>
        <v>8</v>
      </c>
      <c r="AD7" s="355" t="e">
        <f>'к среднему по РА'!T7</f>
        <v>#REF!</v>
      </c>
      <c r="AE7" s="353" t="e">
        <f t="shared" si="11"/>
        <v>#REF!</v>
      </c>
      <c r="AF7" s="355" t="e">
        <f>'к среднему по РА'!V7</f>
        <v>#REF!</v>
      </c>
      <c r="AG7" s="354" t="e">
        <f t="shared" si="12"/>
        <v>#REF!</v>
      </c>
      <c r="AH7" s="350" t="e">
        <f>Подуш!E6</f>
        <v>#REF!</v>
      </c>
      <c r="AI7" s="353" t="e">
        <f t="shared" si="13"/>
        <v>#REF!</v>
      </c>
      <c r="AJ7" s="355" t="e">
        <f>'к среднему по РА'!X7</f>
        <v>#REF!</v>
      </c>
      <c r="AK7" s="353" t="e">
        <f t="shared" si="14"/>
        <v>#REF!</v>
      </c>
      <c r="AL7" s="355" t="e">
        <f>'к среднему по РА'!Z7</f>
        <v>#REF!</v>
      </c>
      <c r="AM7" s="354" t="e">
        <f t="shared" si="15"/>
        <v>#REF!</v>
      </c>
      <c r="AN7" s="350" t="e">
        <f>Подуш!O6</f>
        <v>#REF!</v>
      </c>
      <c r="AO7" s="353" t="e">
        <f t="shared" si="16"/>
        <v>#REF!</v>
      </c>
      <c r="AP7" s="355" t="e">
        <f>'к среднему по РА'!AB7</f>
        <v>#REF!</v>
      </c>
      <c r="AQ7" s="353" t="e">
        <f t="shared" si="17"/>
        <v>#REF!</v>
      </c>
      <c r="AR7" s="45" t="e">
        <f>'к среднему по РА'!AD7</f>
        <v>#REF!</v>
      </c>
      <c r="AS7" s="354" t="e">
        <f t="shared" si="18"/>
        <v>#REF!</v>
      </c>
      <c r="AT7" s="45" t="e">
        <f>Подуш!J6</f>
        <v>#REF!</v>
      </c>
      <c r="AU7" s="353" t="e">
        <f t="shared" si="19"/>
        <v>#REF!</v>
      </c>
      <c r="AV7" s="355" t="e">
        <f>'к среднему по РА'!AF7</f>
        <v>#REF!</v>
      </c>
      <c r="AW7" s="353" t="e">
        <f t="shared" si="20"/>
        <v>#REF!</v>
      </c>
      <c r="AX7" s="45" t="e">
        <f>'к среднему по РА'!AH7</f>
        <v>#REF!</v>
      </c>
      <c r="AY7" s="354" t="e">
        <f t="shared" si="21"/>
        <v>#REF!</v>
      </c>
      <c r="AZ7" s="355" t="e">
        <f>'к среднему по РА'!AJ7</f>
        <v>#REF!</v>
      </c>
      <c r="BA7" s="353" t="e">
        <f t="shared" si="22"/>
        <v>#REF!</v>
      </c>
      <c r="BB7" s="353">
        <v>133</v>
      </c>
      <c r="BC7" s="353">
        <f t="shared" si="23"/>
        <v>8</v>
      </c>
      <c r="BD7" s="355" t="e">
        <f>'к среднему по РА'!AL7</f>
        <v>#REF!</v>
      </c>
      <c r="BE7" s="353" t="e">
        <f t="shared" si="24"/>
        <v>#REF!</v>
      </c>
      <c r="BF7" s="45" t="e">
        <f>'к среднему по РА'!AN7</f>
        <v>#REF!</v>
      </c>
      <c r="BG7" s="354" t="e">
        <f t="shared" si="25"/>
        <v>#REF!</v>
      </c>
      <c r="BH7" s="354">
        <v>28</v>
      </c>
      <c r="BI7" s="353">
        <f t="shared" si="26"/>
        <v>10</v>
      </c>
      <c r="BJ7" s="355" t="e">
        <f>'к среднему по РА'!AP7</f>
        <v>#REF!</v>
      </c>
      <c r="BK7" s="353" t="e">
        <f t="shared" si="27"/>
        <v>#REF!</v>
      </c>
      <c r="BL7" s="355" t="e">
        <f>'к среднему по РА'!AR7</f>
        <v>#REF!</v>
      </c>
      <c r="BM7" s="354" t="e">
        <f t="shared" si="28"/>
        <v>#REF!</v>
      </c>
      <c r="BN7" s="355">
        <v>2463</v>
      </c>
      <c r="BO7" s="353">
        <f t="shared" si="45"/>
        <v>10</v>
      </c>
      <c r="BP7" s="355" t="e">
        <f>'к среднему по РА'!AT7</f>
        <v>#REF!</v>
      </c>
      <c r="BQ7" s="354" t="e">
        <f t="shared" si="4"/>
        <v>#REF!</v>
      </c>
      <c r="BR7" s="355" t="e">
        <f>'к среднему по РА'!AV7</f>
        <v>#REF!</v>
      </c>
      <c r="BS7" s="354" t="e">
        <f t="shared" si="29"/>
        <v>#REF!</v>
      </c>
      <c r="BT7" s="355" t="e">
        <f>'к среднему по РА'!AX7</f>
        <v>#REF!</v>
      </c>
      <c r="BU7" s="354" t="e">
        <f t="shared" si="30"/>
        <v>#REF!</v>
      </c>
      <c r="BV7" s="355" t="e">
        <f>'к среднему по РА'!AZ7</f>
        <v>#REF!</v>
      </c>
      <c r="BW7" s="354" t="e">
        <f t="shared" si="31"/>
        <v>#REF!</v>
      </c>
      <c r="BX7" s="353">
        <v>187</v>
      </c>
      <c r="BY7" s="353">
        <f t="shared" si="32"/>
        <v>5</v>
      </c>
      <c r="BZ7" s="355" t="e">
        <f>'к среднему по РА'!BB7</f>
        <v>#REF!</v>
      </c>
      <c r="CA7" s="354" t="e">
        <f t="shared" si="33"/>
        <v>#REF!</v>
      </c>
      <c r="CB7" s="356">
        <v>31</v>
      </c>
      <c r="CC7" s="353">
        <f t="shared" si="34"/>
        <v>2</v>
      </c>
      <c r="CD7" s="355" t="e">
        <f>'к среднему по РА'!BD7</f>
        <v>#REF!</v>
      </c>
      <c r="CE7" s="354" t="e">
        <f t="shared" si="35"/>
        <v>#REF!</v>
      </c>
      <c r="CF7" s="353">
        <v>3287</v>
      </c>
      <c r="CG7" s="353">
        <f t="shared" si="36"/>
        <v>9</v>
      </c>
      <c r="CH7" s="355" t="e">
        <f>'к среднему по РА'!BF7</f>
        <v>#REF!</v>
      </c>
      <c r="CI7" s="354" t="e">
        <f t="shared" si="37"/>
        <v>#REF!</v>
      </c>
      <c r="CJ7" s="357">
        <v>147</v>
      </c>
      <c r="CK7" s="353">
        <f t="shared" si="38"/>
        <v>4</v>
      </c>
      <c r="CL7" s="169" t="e">
        <f>'к среднему по РА'!BH7</f>
        <v>#REF!</v>
      </c>
      <c r="CM7" s="354" t="e">
        <f t="shared" si="39"/>
        <v>#REF!</v>
      </c>
      <c r="CN7" s="358" t="e">
        <f>'к среднему по РА'!BJ7</f>
        <v>#REF!</v>
      </c>
      <c r="CO7" s="354" t="e">
        <f t="shared" si="40"/>
        <v>#REF!</v>
      </c>
      <c r="CP7" s="359" t="e">
        <f>'к среднему по РА'!BL7</f>
        <v>#REF!</v>
      </c>
      <c r="CQ7" s="354" t="e">
        <f t="shared" si="41"/>
        <v>#REF!</v>
      </c>
    </row>
    <row r="8" spans="1:98" s="360" customFormat="1" ht="19.5" customHeight="1">
      <c r="A8" s="44" t="s">
        <v>36</v>
      </c>
      <c r="B8" s="326">
        <v>12452</v>
      </c>
      <c r="C8" s="326">
        <v>12404</v>
      </c>
      <c r="D8" s="350">
        <v>118480.96000000001</v>
      </c>
      <c r="E8" s="351">
        <f t="shared" si="0"/>
        <v>3</v>
      </c>
      <c r="F8" s="45" t="e">
        <f>'к среднему по РА'!D8</f>
        <v>#REF!</v>
      </c>
      <c r="G8" s="351" t="e">
        <f t="shared" si="1"/>
        <v>#REF!</v>
      </c>
      <c r="H8" s="352">
        <v>186.14599999999999</v>
      </c>
      <c r="I8" s="353">
        <f t="shared" si="2"/>
        <v>4</v>
      </c>
      <c r="J8" s="45" t="e">
        <f>'к среднему по РА'!F8</f>
        <v>#REF!</v>
      </c>
      <c r="K8" s="354" t="e">
        <f t="shared" si="5"/>
        <v>#REF!</v>
      </c>
      <c r="L8" s="45" t="e">
        <f>'к среднему по РА'!H8</f>
        <v>#REF!</v>
      </c>
      <c r="M8" s="354" t="e">
        <f t="shared" si="6"/>
        <v>#REF!</v>
      </c>
      <c r="N8" s="45">
        <f>'к среднему по РА'!J8</f>
        <v>0</v>
      </c>
      <c r="O8" s="353">
        <f t="shared" si="7"/>
        <v>1</v>
      </c>
      <c r="P8" s="355" t="e">
        <f>'к среднему по РА'!L8</f>
        <v>#REF!</v>
      </c>
      <c r="Q8" s="354" t="e">
        <f t="shared" si="8"/>
        <v>#REF!</v>
      </c>
      <c r="R8" s="350">
        <v>228.1593</v>
      </c>
      <c r="S8" s="353">
        <f t="shared" si="3"/>
        <v>10</v>
      </c>
      <c r="T8" s="355" t="e">
        <f>'к среднему по РА'!N8</f>
        <v>#REF!</v>
      </c>
      <c r="U8" s="353" t="e">
        <f t="shared" si="9"/>
        <v>#REF!</v>
      </c>
      <c r="V8" s="355">
        <v>466251</v>
      </c>
      <c r="W8" s="353">
        <f t="shared" si="42"/>
        <v>7</v>
      </c>
      <c r="X8" s="355" t="e">
        <f>'к среднему по РА'!P8</f>
        <v>#REF!</v>
      </c>
      <c r="Y8" s="353" t="e">
        <f t="shared" si="43"/>
        <v>#REF!</v>
      </c>
      <c r="Z8" s="355" t="e">
        <f>'к среднему по РА'!R8</f>
        <v>#REF!</v>
      </c>
      <c r="AA8" s="354" t="e">
        <f t="shared" si="44"/>
        <v>#REF!</v>
      </c>
      <c r="AB8" s="350">
        <v>101890.6</v>
      </c>
      <c r="AC8" s="353">
        <f t="shared" si="10"/>
        <v>7</v>
      </c>
      <c r="AD8" s="355" t="e">
        <f>'к среднему по РА'!T8</f>
        <v>#REF!</v>
      </c>
      <c r="AE8" s="353" t="e">
        <f t="shared" si="11"/>
        <v>#REF!</v>
      </c>
      <c r="AF8" s="355" t="e">
        <f>'к среднему по РА'!V8</f>
        <v>#REF!</v>
      </c>
      <c r="AG8" s="354" t="e">
        <f t="shared" si="12"/>
        <v>#REF!</v>
      </c>
      <c r="AH8" s="350" t="e">
        <f>Подуш!E7</f>
        <v>#REF!</v>
      </c>
      <c r="AI8" s="353" t="e">
        <f t="shared" si="13"/>
        <v>#REF!</v>
      </c>
      <c r="AJ8" s="355" t="e">
        <f>'к среднему по РА'!X8</f>
        <v>#REF!</v>
      </c>
      <c r="AK8" s="353" t="e">
        <f t="shared" si="14"/>
        <v>#REF!</v>
      </c>
      <c r="AL8" s="355" t="e">
        <f>'к среднему по РА'!Z8</f>
        <v>#REF!</v>
      </c>
      <c r="AM8" s="354" t="e">
        <f t="shared" si="15"/>
        <v>#REF!</v>
      </c>
      <c r="AN8" s="350" t="e">
        <f>Подуш!O7</f>
        <v>#REF!</v>
      </c>
      <c r="AO8" s="353" t="e">
        <f t="shared" si="16"/>
        <v>#REF!</v>
      </c>
      <c r="AP8" s="355" t="e">
        <f>'к среднему по РА'!AB8</f>
        <v>#REF!</v>
      </c>
      <c r="AQ8" s="353" t="e">
        <f t="shared" si="17"/>
        <v>#REF!</v>
      </c>
      <c r="AR8" s="45" t="e">
        <f>'к среднему по РА'!AD8</f>
        <v>#REF!</v>
      </c>
      <c r="AS8" s="354" t="e">
        <f t="shared" si="18"/>
        <v>#REF!</v>
      </c>
      <c r="AT8" s="45" t="e">
        <f>Подуш!J7</f>
        <v>#REF!</v>
      </c>
      <c r="AU8" s="353" t="e">
        <f t="shared" si="19"/>
        <v>#REF!</v>
      </c>
      <c r="AV8" s="355" t="e">
        <f>'к среднему по РА'!AF8</f>
        <v>#REF!</v>
      </c>
      <c r="AW8" s="353" t="e">
        <f t="shared" si="20"/>
        <v>#REF!</v>
      </c>
      <c r="AX8" s="45" t="e">
        <f>'к среднему по РА'!AH8</f>
        <v>#REF!</v>
      </c>
      <c r="AY8" s="354" t="e">
        <f t="shared" si="21"/>
        <v>#REF!</v>
      </c>
      <c r="AZ8" s="355" t="e">
        <f>'к среднему по РА'!AJ8</f>
        <v>#REF!</v>
      </c>
      <c r="BA8" s="353" t="e">
        <f t="shared" si="22"/>
        <v>#REF!</v>
      </c>
      <c r="BB8" s="353">
        <v>95</v>
      </c>
      <c r="BC8" s="353">
        <f t="shared" si="23"/>
        <v>10</v>
      </c>
      <c r="BD8" s="355" t="e">
        <f>'к среднему по РА'!AL8</f>
        <v>#REF!</v>
      </c>
      <c r="BE8" s="353" t="e">
        <f t="shared" si="24"/>
        <v>#REF!</v>
      </c>
      <c r="BF8" s="45" t="e">
        <f>'к среднему по РА'!AN8</f>
        <v>#REF!</v>
      </c>
      <c r="BG8" s="354" t="e">
        <f t="shared" si="25"/>
        <v>#REF!</v>
      </c>
      <c r="BH8" s="354">
        <v>21</v>
      </c>
      <c r="BI8" s="353">
        <f t="shared" si="26"/>
        <v>5</v>
      </c>
      <c r="BJ8" s="355" t="e">
        <f>'к среднему по РА'!AP8</f>
        <v>#REF!</v>
      </c>
      <c r="BK8" s="353" t="e">
        <f t="shared" si="27"/>
        <v>#REF!</v>
      </c>
      <c r="BL8" s="355" t="e">
        <f>'к среднему по РА'!AR8</f>
        <v>#REF!</v>
      </c>
      <c r="BM8" s="354" t="e">
        <f t="shared" si="28"/>
        <v>#REF!</v>
      </c>
      <c r="BN8" s="355">
        <v>4856</v>
      </c>
      <c r="BO8" s="353">
        <f t="shared" si="45"/>
        <v>4</v>
      </c>
      <c r="BP8" s="355" t="e">
        <f>'к среднему по РА'!AT8</f>
        <v>#REF!</v>
      </c>
      <c r="BQ8" s="354" t="e">
        <f t="shared" si="4"/>
        <v>#REF!</v>
      </c>
      <c r="BR8" s="355" t="e">
        <f>'к среднему по РА'!AV8</f>
        <v>#REF!</v>
      </c>
      <c r="BS8" s="354" t="e">
        <f t="shared" si="29"/>
        <v>#REF!</v>
      </c>
      <c r="BT8" s="355" t="e">
        <f>'к среднему по РА'!AX8</f>
        <v>#REF!</v>
      </c>
      <c r="BU8" s="354" t="e">
        <f t="shared" si="30"/>
        <v>#REF!</v>
      </c>
      <c r="BV8" s="355" t="e">
        <f>'к среднему по РА'!AZ8</f>
        <v>#REF!</v>
      </c>
      <c r="BW8" s="354" t="e">
        <f t="shared" si="31"/>
        <v>#REF!</v>
      </c>
      <c r="BX8" s="353">
        <v>150</v>
      </c>
      <c r="BY8" s="353">
        <f t="shared" si="32"/>
        <v>3</v>
      </c>
      <c r="BZ8" s="355" t="e">
        <f>'к среднему по РА'!BB8</f>
        <v>#REF!</v>
      </c>
      <c r="CA8" s="354" t="e">
        <f t="shared" si="33"/>
        <v>#REF!</v>
      </c>
      <c r="CB8" s="356">
        <v>23</v>
      </c>
      <c r="CC8" s="353">
        <f t="shared" si="34"/>
        <v>6</v>
      </c>
      <c r="CD8" s="355" t="e">
        <f>'к среднему по РА'!BD8</f>
        <v>#REF!</v>
      </c>
      <c r="CE8" s="354" t="e">
        <f t="shared" si="35"/>
        <v>#REF!</v>
      </c>
      <c r="CF8" s="353">
        <v>6870</v>
      </c>
      <c r="CG8" s="353">
        <f t="shared" si="36"/>
        <v>5</v>
      </c>
      <c r="CH8" s="355" t="e">
        <f>'к среднему по РА'!BF8</f>
        <v>#REF!</v>
      </c>
      <c r="CI8" s="354" t="e">
        <f t="shared" si="37"/>
        <v>#REF!</v>
      </c>
      <c r="CJ8" s="357">
        <v>193</v>
      </c>
      <c r="CK8" s="353">
        <f t="shared" si="38"/>
        <v>6</v>
      </c>
      <c r="CL8" s="169" t="e">
        <f>'к среднему по РА'!BH8</f>
        <v>#REF!</v>
      </c>
      <c r="CM8" s="354" t="e">
        <f t="shared" si="39"/>
        <v>#REF!</v>
      </c>
      <c r="CN8" s="358" t="e">
        <f>'к среднему по РА'!BJ8</f>
        <v>#REF!</v>
      </c>
      <c r="CO8" s="354" t="e">
        <f t="shared" si="40"/>
        <v>#REF!</v>
      </c>
      <c r="CP8" s="359" t="e">
        <f>'к среднему по РА'!BL8</f>
        <v>#REF!</v>
      </c>
      <c r="CQ8" s="354" t="e">
        <f t="shared" si="41"/>
        <v>#REF!</v>
      </c>
    </row>
    <row r="9" spans="1:98" s="360" customFormat="1" ht="18" customHeight="1">
      <c r="A9" s="44" t="s">
        <v>37</v>
      </c>
      <c r="B9" s="326">
        <v>11667</v>
      </c>
      <c r="C9" s="326">
        <v>11761</v>
      </c>
      <c r="D9" s="350">
        <v>55928.950000000004</v>
      </c>
      <c r="E9" s="351">
        <f t="shared" si="0"/>
        <v>11</v>
      </c>
      <c r="F9" s="45" t="e">
        <f>'к среднему по РА'!D9</f>
        <v>#REF!</v>
      </c>
      <c r="G9" s="351" t="e">
        <f t="shared" si="1"/>
        <v>#REF!</v>
      </c>
      <c r="H9" s="352">
        <v>88.953999999999994</v>
      </c>
      <c r="I9" s="353">
        <f t="shared" si="2"/>
        <v>7</v>
      </c>
      <c r="J9" s="45" t="e">
        <f>'к среднему по РА'!F9</f>
        <v>#REF!</v>
      </c>
      <c r="K9" s="354" t="e">
        <f t="shared" si="5"/>
        <v>#REF!</v>
      </c>
      <c r="L9" s="45" t="e">
        <f>'к среднему по РА'!H9</f>
        <v>#REF!</v>
      </c>
      <c r="M9" s="354" t="e">
        <f t="shared" si="6"/>
        <v>#REF!</v>
      </c>
      <c r="N9" s="45">
        <f>'к среднему по РА'!J9</f>
        <v>0</v>
      </c>
      <c r="O9" s="353">
        <f t="shared" si="7"/>
        <v>1</v>
      </c>
      <c r="P9" s="355" t="e">
        <f>'к среднему по РА'!L9</f>
        <v>#REF!</v>
      </c>
      <c r="Q9" s="354" t="e">
        <f t="shared" si="8"/>
        <v>#REF!</v>
      </c>
      <c r="R9" s="350">
        <v>525.44359999999995</v>
      </c>
      <c r="S9" s="353">
        <f t="shared" si="3"/>
        <v>7</v>
      </c>
      <c r="T9" s="355" t="e">
        <f>'к среднему по РА'!N9</f>
        <v>#REF!</v>
      </c>
      <c r="U9" s="353" t="e">
        <f t="shared" si="9"/>
        <v>#REF!</v>
      </c>
      <c r="V9" s="355">
        <v>315521</v>
      </c>
      <c r="W9" s="353">
        <f t="shared" si="42"/>
        <v>10</v>
      </c>
      <c r="X9" s="355" t="e">
        <f>'к среднему по РА'!P9</f>
        <v>#REF!</v>
      </c>
      <c r="Y9" s="353" t="e">
        <f t="shared" si="43"/>
        <v>#REF!</v>
      </c>
      <c r="Z9" s="355" t="e">
        <f>'к среднему по РА'!R9</f>
        <v>#REF!</v>
      </c>
      <c r="AA9" s="354" t="e">
        <f t="shared" si="44"/>
        <v>#REF!</v>
      </c>
      <c r="AB9" s="350">
        <v>125691.8</v>
      </c>
      <c r="AC9" s="353">
        <f t="shared" si="10"/>
        <v>5</v>
      </c>
      <c r="AD9" s="355" t="e">
        <f>'к среднему по РА'!T9</f>
        <v>#REF!</v>
      </c>
      <c r="AE9" s="353" t="e">
        <f t="shared" si="11"/>
        <v>#REF!</v>
      </c>
      <c r="AF9" s="355" t="e">
        <f>'к среднему по РА'!V9</f>
        <v>#REF!</v>
      </c>
      <c r="AG9" s="354" t="e">
        <f t="shared" si="12"/>
        <v>#REF!</v>
      </c>
      <c r="AH9" s="350" t="e">
        <f>Подуш!E8</f>
        <v>#REF!</v>
      </c>
      <c r="AI9" s="353" t="e">
        <f t="shared" si="13"/>
        <v>#REF!</v>
      </c>
      <c r="AJ9" s="355" t="e">
        <f>'к среднему по РА'!X9</f>
        <v>#REF!</v>
      </c>
      <c r="AK9" s="353" t="e">
        <f t="shared" si="14"/>
        <v>#REF!</v>
      </c>
      <c r="AL9" s="355" t="e">
        <f>'к среднему по РА'!Z9</f>
        <v>#REF!</v>
      </c>
      <c r="AM9" s="354" t="e">
        <f t="shared" si="15"/>
        <v>#REF!</v>
      </c>
      <c r="AN9" s="350" t="e">
        <f>Подуш!O8</f>
        <v>#REF!</v>
      </c>
      <c r="AO9" s="353" t="e">
        <f t="shared" si="16"/>
        <v>#REF!</v>
      </c>
      <c r="AP9" s="355" t="e">
        <f>'к среднему по РА'!AB9</f>
        <v>#REF!</v>
      </c>
      <c r="AQ9" s="353" t="e">
        <f t="shared" si="17"/>
        <v>#REF!</v>
      </c>
      <c r="AR9" s="45" t="e">
        <f>'к среднему по РА'!AD9</f>
        <v>#REF!</v>
      </c>
      <c r="AS9" s="354" t="e">
        <f t="shared" si="18"/>
        <v>#REF!</v>
      </c>
      <c r="AT9" s="45" t="e">
        <f>Подуш!J8</f>
        <v>#REF!</v>
      </c>
      <c r="AU9" s="353" t="e">
        <f t="shared" si="19"/>
        <v>#REF!</v>
      </c>
      <c r="AV9" s="355" t="e">
        <f>'к среднему по РА'!AF9</f>
        <v>#REF!</v>
      </c>
      <c r="AW9" s="353" t="e">
        <f t="shared" si="20"/>
        <v>#REF!</v>
      </c>
      <c r="AX9" s="45" t="e">
        <f>'к среднему по РА'!AH9</f>
        <v>#REF!</v>
      </c>
      <c r="AY9" s="354" t="e">
        <f t="shared" si="21"/>
        <v>#REF!</v>
      </c>
      <c r="AZ9" s="355" t="e">
        <f>'к среднему по РА'!AJ9</f>
        <v>#REF!</v>
      </c>
      <c r="BA9" s="353" t="e">
        <f t="shared" si="22"/>
        <v>#REF!</v>
      </c>
      <c r="BB9" s="353">
        <v>166</v>
      </c>
      <c r="BC9" s="353">
        <f t="shared" si="23"/>
        <v>4</v>
      </c>
      <c r="BD9" s="355" t="e">
        <f>'к среднему по РА'!AL9</f>
        <v>#REF!</v>
      </c>
      <c r="BE9" s="353" t="e">
        <f t="shared" si="24"/>
        <v>#REF!</v>
      </c>
      <c r="BF9" s="45" t="e">
        <f>'к среднему по РА'!AN9</f>
        <v>#REF!</v>
      </c>
      <c r="BG9" s="354" t="e">
        <f t="shared" si="25"/>
        <v>#REF!</v>
      </c>
      <c r="BH9" s="354">
        <v>15</v>
      </c>
      <c r="BI9" s="353">
        <f t="shared" si="26"/>
        <v>3</v>
      </c>
      <c r="BJ9" s="355" t="e">
        <f>'к среднему по РА'!AP9</f>
        <v>#REF!</v>
      </c>
      <c r="BK9" s="353" t="e">
        <f t="shared" si="27"/>
        <v>#REF!</v>
      </c>
      <c r="BL9" s="355" t="e">
        <f>'к среднему по РА'!AR9</f>
        <v>#REF!</v>
      </c>
      <c r="BM9" s="354" t="e">
        <f t="shared" si="28"/>
        <v>#REF!</v>
      </c>
      <c r="BN9" s="355">
        <v>1882</v>
      </c>
      <c r="BO9" s="353">
        <f t="shared" si="45"/>
        <v>11</v>
      </c>
      <c r="BP9" s="355" t="e">
        <f>'к среднему по РА'!AT9</f>
        <v>#REF!</v>
      </c>
      <c r="BQ9" s="354" t="e">
        <f t="shared" si="4"/>
        <v>#REF!</v>
      </c>
      <c r="BR9" s="355" t="e">
        <f>'к среднему по РА'!AV9</f>
        <v>#REF!</v>
      </c>
      <c r="BS9" s="354" t="e">
        <f t="shared" si="29"/>
        <v>#REF!</v>
      </c>
      <c r="BT9" s="355" t="e">
        <f>'к среднему по РА'!AX9</f>
        <v>#REF!</v>
      </c>
      <c r="BU9" s="354" t="e">
        <f t="shared" si="30"/>
        <v>#REF!</v>
      </c>
      <c r="BV9" s="355" t="e">
        <f>'к среднему по РА'!AZ9</f>
        <v>#REF!</v>
      </c>
      <c r="BW9" s="354" t="e">
        <f t="shared" si="31"/>
        <v>#REF!</v>
      </c>
      <c r="BX9" s="353">
        <v>208</v>
      </c>
      <c r="BY9" s="353">
        <f t="shared" si="32"/>
        <v>6</v>
      </c>
      <c r="BZ9" s="355" t="e">
        <f>'к среднему по РА'!BB9</f>
        <v>#REF!</v>
      </c>
      <c r="CA9" s="354" t="e">
        <f t="shared" si="33"/>
        <v>#REF!</v>
      </c>
      <c r="CB9" s="356">
        <v>23</v>
      </c>
      <c r="CC9" s="353">
        <f t="shared" si="34"/>
        <v>6</v>
      </c>
      <c r="CD9" s="355" t="e">
        <f>'к среднему по РА'!BD9</f>
        <v>#REF!</v>
      </c>
      <c r="CE9" s="354" t="e">
        <f t="shared" si="35"/>
        <v>#REF!</v>
      </c>
      <c r="CF9" s="353">
        <v>3014</v>
      </c>
      <c r="CG9" s="353">
        <f t="shared" si="36"/>
        <v>11</v>
      </c>
      <c r="CH9" s="355" t="e">
        <f>'к среднему по РА'!BF9</f>
        <v>#REF!</v>
      </c>
      <c r="CI9" s="354" t="e">
        <f t="shared" si="37"/>
        <v>#REF!</v>
      </c>
      <c r="CJ9" s="357">
        <v>0</v>
      </c>
      <c r="CK9" s="353">
        <f t="shared" si="38"/>
        <v>1</v>
      </c>
      <c r="CL9" s="169" t="e">
        <f>'к среднему по РА'!BH9</f>
        <v>#REF!</v>
      </c>
      <c r="CM9" s="354" t="e">
        <f t="shared" si="39"/>
        <v>#REF!</v>
      </c>
      <c r="CN9" s="358" t="e">
        <f>'к среднему по РА'!BJ9</f>
        <v>#REF!</v>
      </c>
      <c r="CO9" s="354" t="e">
        <f t="shared" si="40"/>
        <v>#REF!</v>
      </c>
      <c r="CP9" s="359" t="e">
        <f>'к среднему по РА'!BL9</f>
        <v>#REF!</v>
      </c>
      <c r="CQ9" s="354" t="e">
        <f t="shared" si="41"/>
        <v>#REF!</v>
      </c>
    </row>
    <row r="10" spans="1:98" s="360" customFormat="1" ht="21" customHeight="1">
      <c r="A10" s="44" t="s">
        <v>38</v>
      </c>
      <c r="B10" s="326">
        <v>14554</v>
      </c>
      <c r="C10" s="326">
        <v>14589</v>
      </c>
      <c r="D10" s="350">
        <v>57438.709999999992</v>
      </c>
      <c r="E10" s="351">
        <f t="shared" si="0"/>
        <v>10</v>
      </c>
      <c r="F10" s="45" t="e">
        <f>'к среднему по РА'!D10</f>
        <v>#REF!</v>
      </c>
      <c r="G10" s="351" t="e">
        <f t="shared" si="1"/>
        <v>#REF!</v>
      </c>
      <c r="H10" s="352">
        <v>148.47300000000001</v>
      </c>
      <c r="I10" s="353">
        <f t="shared" si="2"/>
        <v>5</v>
      </c>
      <c r="J10" s="45" t="e">
        <f>'к среднему по РА'!F10</f>
        <v>#REF!</v>
      </c>
      <c r="K10" s="354" t="e">
        <f t="shared" si="5"/>
        <v>#REF!</v>
      </c>
      <c r="L10" s="45" t="e">
        <f>'к среднему по РА'!H10</f>
        <v>#REF!</v>
      </c>
      <c r="M10" s="354" t="e">
        <f t="shared" si="6"/>
        <v>#REF!</v>
      </c>
      <c r="N10" s="45">
        <f>'к среднему по РА'!J10</f>
        <v>0</v>
      </c>
      <c r="O10" s="353">
        <f t="shared" si="7"/>
        <v>1</v>
      </c>
      <c r="P10" s="355" t="e">
        <f>'к среднему по РА'!L10</f>
        <v>#REF!</v>
      </c>
      <c r="Q10" s="354" t="e">
        <f t="shared" si="8"/>
        <v>#REF!</v>
      </c>
      <c r="R10" s="350">
        <v>2151.3645999999999</v>
      </c>
      <c r="S10" s="353">
        <f t="shared" si="3"/>
        <v>2</v>
      </c>
      <c r="T10" s="355" t="e">
        <f>'к среднему по РА'!N10</f>
        <v>#REF!</v>
      </c>
      <c r="U10" s="353" t="e">
        <f t="shared" si="9"/>
        <v>#REF!</v>
      </c>
      <c r="V10" s="355">
        <v>198586</v>
      </c>
      <c r="W10" s="353">
        <f t="shared" si="42"/>
        <v>11</v>
      </c>
      <c r="X10" s="355" t="e">
        <f>'к среднему по РА'!P10</f>
        <v>#REF!</v>
      </c>
      <c r="Y10" s="353" t="e">
        <f t="shared" si="43"/>
        <v>#REF!</v>
      </c>
      <c r="Z10" s="355" t="e">
        <f>'к среднему по РА'!R10</f>
        <v>#REF!</v>
      </c>
      <c r="AA10" s="354" t="e">
        <f t="shared" si="44"/>
        <v>#REF!</v>
      </c>
      <c r="AB10" s="350">
        <v>48301</v>
      </c>
      <c r="AC10" s="353">
        <f t="shared" si="10"/>
        <v>9</v>
      </c>
      <c r="AD10" s="355" t="e">
        <f>'к среднему по РА'!T10</f>
        <v>#REF!</v>
      </c>
      <c r="AE10" s="353" t="e">
        <f t="shared" si="11"/>
        <v>#REF!</v>
      </c>
      <c r="AF10" s="355" t="e">
        <f>'к среднему по РА'!V10</f>
        <v>#REF!</v>
      </c>
      <c r="AG10" s="354" t="e">
        <f t="shared" si="12"/>
        <v>#REF!</v>
      </c>
      <c r="AH10" s="350" t="e">
        <f>Подуш!E9</f>
        <v>#REF!</v>
      </c>
      <c r="AI10" s="353" t="e">
        <f t="shared" si="13"/>
        <v>#REF!</v>
      </c>
      <c r="AJ10" s="355" t="e">
        <f>'к среднему по РА'!X10</f>
        <v>#REF!</v>
      </c>
      <c r="AK10" s="353" t="e">
        <f t="shared" si="14"/>
        <v>#REF!</v>
      </c>
      <c r="AL10" s="355" t="e">
        <f>'к среднему по РА'!Z10</f>
        <v>#REF!</v>
      </c>
      <c r="AM10" s="354" t="e">
        <f t="shared" si="15"/>
        <v>#REF!</v>
      </c>
      <c r="AN10" s="350" t="e">
        <f>Подуш!O9</f>
        <v>#REF!</v>
      </c>
      <c r="AO10" s="353" t="e">
        <f t="shared" si="16"/>
        <v>#REF!</v>
      </c>
      <c r="AP10" s="355" t="e">
        <f>'к среднему по РА'!AB10</f>
        <v>#REF!</v>
      </c>
      <c r="AQ10" s="353" t="e">
        <f t="shared" si="17"/>
        <v>#REF!</v>
      </c>
      <c r="AR10" s="45" t="e">
        <f>'к среднему по РА'!AD10</f>
        <v>#REF!</v>
      </c>
      <c r="AS10" s="354" t="e">
        <f t="shared" si="18"/>
        <v>#REF!</v>
      </c>
      <c r="AT10" s="45" t="e">
        <f>Подуш!J9</f>
        <v>#REF!</v>
      </c>
      <c r="AU10" s="353" t="e">
        <f t="shared" si="19"/>
        <v>#REF!</v>
      </c>
      <c r="AV10" s="355" t="e">
        <f>'к среднему по РА'!AF10</f>
        <v>#REF!</v>
      </c>
      <c r="AW10" s="353" t="e">
        <f t="shared" si="20"/>
        <v>#REF!</v>
      </c>
      <c r="AX10" s="45" t="e">
        <f>'к среднему по РА'!AH10</f>
        <v>#REF!</v>
      </c>
      <c r="AY10" s="354" t="e">
        <f t="shared" si="21"/>
        <v>#REF!</v>
      </c>
      <c r="AZ10" s="355" t="e">
        <f>'к среднему по РА'!AJ10</f>
        <v>#REF!</v>
      </c>
      <c r="BA10" s="353" t="e">
        <f t="shared" si="22"/>
        <v>#REF!</v>
      </c>
      <c r="BB10" s="353">
        <v>166</v>
      </c>
      <c r="BC10" s="353">
        <f t="shared" si="23"/>
        <v>4</v>
      </c>
      <c r="BD10" s="355" t="e">
        <f>'к среднему по РА'!AL10</f>
        <v>#REF!</v>
      </c>
      <c r="BE10" s="353" t="e">
        <f t="shared" si="24"/>
        <v>#REF!</v>
      </c>
      <c r="BF10" s="45" t="e">
        <f>'к среднему по РА'!AN10</f>
        <v>#REF!</v>
      </c>
      <c r="BG10" s="354" t="e">
        <f t="shared" si="25"/>
        <v>#REF!</v>
      </c>
      <c r="BH10" s="354">
        <v>22</v>
      </c>
      <c r="BI10" s="353">
        <f t="shared" si="26"/>
        <v>6</v>
      </c>
      <c r="BJ10" s="355" t="e">
        <f>'к среднему по РА'!AP10</f>
        <v>#REF!</v>
      </c>
      <c r="BK10" s="353" t="e">
        <f t="shared" si="27"/>
        <v>#REF!</v>
      </c>
      <c r="BL10" s="355" t="e">
        <f>'к среднему по РА'!AR10</f>
        <v>#REF!</v>
      </c>
      <c r="BM10" s="354" t="e">
        <f t="shared" si="28"/>
        <v>#REF!</v>
      </c>
      <c r="BN10" s="355">
        <v>3661</v>
      </c>
      <c r="BO10" s="353">
        <f t="shared" si="45"/>
        <v>7</v>
      </c>
      <c r="BP10" s="355" t="e">
        <f>'к среднему по РА'!AT10</f>
        <v>#REF!</v>
      </c>
      <c r="BQ10" s="354" t="e">
        <f t="shared" si="4"/>
        <v>#REF!</v>
      </c>
      <c r="BR10" s="355" t="e">
        <f>'к среднему по РА'!AV10</f>
        <v>#REF!</v>
      </c>
      <c r="BS10" s="354" t="e">
        <f t="shared" si="29"/>
        <v>#REF!</v>
      </c>
      <c r="BT10" s="355" t="e">
        <f>'к среднему по РА'!AX10</f>
        <v>#REF!</v>
      </c>
      <c r="BU10" s="354" t="e">
        <f t="shared" si="30"/>
        <v>#REF!</v>
      </c>
      <c r="BV10" s="355" t="e">
        <f>'к среднему по РА'!AZ10</f>
        <v>#REF!</v>
      </c>
      <c r="BW10" s="354" t="e">
        <f t="shared" si="31"/>
        <v>#REF!</v>
      </c>
      <c r="BX10" s="353">
        <v>229</v>
      </c>
      <c r="BY10" s="353">
        <f t="shared" si="32"/>
        <v>7</v>
      </c>
      <c r="BZ10" s="355" t="e">
        <f>'к среднему по РА'!BB10</f>
        <v>#REF!</v>
      </c>
      <c r="CA10" s="354" t="e">
        <f t="shared" si="33"/>
        <v>#REF!</v>
      </c>
      <c r="CB10" s="356">
        <v>14</v>
      </c>
      <c r="CC10" s="353">
        <f t="shared" si="34"/>
        <v>10</v>
      </c>
      <c r="CD10" s="355" t="e">
        <f>'к среднему по РА'!BD10</f>
        <v>#REF!</v>
      </c>
      <c r="CE10" s="354" t="e">
        <f t="shared" si="35"/>
        <v>#REF!</v>
      </c>
      <c r="CF10" s="353">
        <v>5876</v>
      </c>
      <c r="CG10" s="353">
        <f t="shared" si="36"/>
        <v>7</v>
      </c>
      <c r="CH10" s="355" t="e">
        <f>'к среднему по РА'!BF10</f>
        <v>#REF!</v>
      </c>
      <c r="CI10" s="354" t="e">
        <f t="shared" si="37"/>
        <v>#REF!</v>
      </c>
      <c r="CJ10" s="357">
        <v>267</v>
      </c>
      <c r="CK10" s="353">
        <f t="shared" si="38"/>
        <v>7</v>
      </c>
      <c r="CL10" s="169" t="e">
        <f>'к среднему по РА'!BH10</f>
        <v>#REF!</v>
      </c>
      <c r="CM10" s="354" t="e">
        <f t="shared" si="39"/>
        <v>#REF!</v>
      </c>
      <c r="CN10" s="358" t="e">
        <f>'к среднему по РА'!BJ10</f>
        <v>#REF!</v>
      </c>
      <c r="CO10" s="354" t="e">
        <f t="shared" si="40"/>
        <v>#REF!</v>
      </c>
      <c r="CP10" s="359" t="e">
        <f>'к среднему по РА'!BL10</f>
        <v>#REF!</v>
      </c>
      <c r="CQ10" s="354" t="e">
        <f t="shared" si="41"/>
        <v>#REF!</v>
      </c>
    </row>
    <row r="11" spans="1:98" s="360" customFormat="1" ht="21.6" customHeight="1">
      <c r="A11" s="44" t="s">
        <v>39</v>
      </c>
      <c r="B11" s="326">
        <v>16145</v>
      </c>
      <c r="C11" s="326">
        <v>16121</v>
      </c>
      <c r="D11" s="350">
        <v>98287.7</v>
      </c>
      <c r="E11" s="351">
        <f t="shared" si="0"/>
        <v>5</v>
      </c>
      <c r="F11" s="45" t="e">
        <f>'к среднему по РА'!D11</f>
        <v>#REF!</v>
      </c>
      <c r="G11" s="351" t="e">
        <f t="shared" si="1"/>
        <v>#REF!</v>
      </c>
      <c r="H11" s="352">
        <v>266.101</v>
      </c>
      <c r="I11" s="353">
        <f t="shared" si="2"/>
        <v>3</v>
      </c>
      <c r="J11" s="45" t="e">
        <f>'к среднему по РА'!F11</f>
        <v>#REF!</v>
      </c>
      <c r="K11" s="354" t="e">
        <f t="shared" si="5"/>
        <v>#REF!</v>
      </c>
      <c r="L11" s="45" t="e">
        <f>'к среднему по РА'!H11</f>
        <v>#REF!</v>
      </c>
      <c r="M11" s="354" t="e">
        <f t="shared" si="6"/>
        <v>#REF!</v>
      </c>
      <c r="N11" s="45">
        <f>'к среднему по РА'!J11</f>
        <v>0</v>
      </c>
      <c r="O11" s="353">
        <f t="shared" si="7"/>
        <v>1</v>
      </c>
      <c r="P11" s="355" t="e">
        <f>'к среднему по РА'!L11</f>
        <v>#REF!</v>
      </c>
      <c r="Q11" s="354" t="e">
        <f t="shared" si="8"/>
        <v>#REF!</v>
      </c>
      <c r="R11" s="350">
        <v>1848.8522</v>
      </c>
      <c r="S11" s="353">
        <f t="shared" si="3"/>
        <v>3</v>
      </c>
      <c r="T11" s="355" t="e">
        <f>'к среднему по РА'!N11</f>
        <v>#REF!</v>
      </c>
      <c r="U11" s="353" t="e">
        <f t="shared" si="9"/>
        <v>#REF!</v>
      </c>
      <c r="V11" s="355">
        <v>398321</v>
      </c>
      <c r="W11" s="353">
        <f t="shared" si="42"/>
        <v>8</v>
      </c>
      <c r="X11" s="355" t="e">
        <f>'к среднему по РА'!P11</f>
        <v>#REF!</v>
      </c>
      <c r="Y11" s="353" t="e">
        <f t="shared" si="43"/>
        <v>#REF!</v>
      </c>
      <c r="Z11" s="355" t="e">
        <f>'к среднему по РА'!R11</f>
        <v>#REF!</v>
      </c>
      <c r="AA11" s="354" t="e">
        <f t="shared" si="44"/>
        <v>#REF!</v>
      </c>
      <c r="AB11" s="350">
        <v>211279.5</v>
      </c>
      <c r="AC11" s="353">
        <f t="shared" si="10"/>
        <v>4</v>
      </c>
      <c r="AD11" s="355" t="e">
        <f>'к среднему по РА'!T11</f>
        <v>#REF!</v>
      </c>
      <c r="AE11" s="353" t="e">
        <f t="shared" si="11"/>
        <v>#REF!</v>
      </c>
      <c r="AF11" s="355" t="e">
        <f>'к среднему по РА'!V11</f>
        <v>#REF!</v>
      </c>
      <c r="AG11" s="354" t="e">
        <f t="shared" si="12"/>
        <v>#REF!</v>
      </c>
      <c r="AH11" s="350" t="e">
        <f>Подуш!E10</f>
        <v>#REF!</v>
      </c>
      <c r="AI11" s="353" t="e">
        <f t="shared" si="13"/>
        <v>#REF!</v>
      </c>
      <c r="AJ11" s="355" t="e">
        <f>'к среднему по РА'!X11</f>
        <v>#REF!</v>
      </c>
      <c r="AK11" s="353" t="e">
        <f t="shared" si="14"/>
        <v>#REF!</v>
      </c>
      <c r="AL11" s="355" t="e">
        <f>'к среднему по РА'!Z11</f>
        <v>#REF!</v>
      </c>
      <c r="AM11" s="354" t="e">
        <f t="shared" si="15"/>
        <v>#REF!</v>
      </c>
      <c r="AN11" s="350" t="e">
        <f>Подуш!O10</f>
        <v>#REF!</v>
      </c>
      <c r="AO11" s="353" t="e">
        <f t="shared" si="16"/>
        <v>#REF!</v>
      </c>
      <c r="AP11" s="355" t="e">
        <f>'к среднему по РА'!AB11</f>
        <v>#REF!</v>
      </c>
      <c r="AQ11" s="353" t="e">
        <f t="shared" si="17"/>
        <v>#REF!</v>
      </c>
      <c r="AR11" s="45" t="e">
        <f>'к среднему по РА'!AD11</f>
        <v>#REF!</v>
      </c>
      <c r="AS11" s="354" t="e">
        <f t="shared" si="18"/>
        <v>#REF!</v>
      </c>
      <c r="AT11" s="45" t="e">
        <f>Подуш!J10</f>
        <v>#REF!</v>
      </c>
      <c r="AU11" s="353" t="e">
        <f t="shared" si="19"/>
        <v>#REF!</v>
      </c>
      <c r="AV11" s="355" t="e">
        <f>'к среднему по РА'!AF11</f>
        <v>#REF!</v>
      </c>
      <c r="AW11" s="353" t="e">
        <f t="shared" si="20"/>
        <v>#REF!</v>
      </c>
      <c r="AX11" s="45" t="e">
        <f>'к среднему по РА'!AH11</f>
        <v>#REF!</v>
      </c>
      <c r="AY11" s="354" t="e">
        <f t="shared" si="21"/>
        <v>#REF!</v>
      </c>
      <c r="AZ11" s="355" t="e">
        <f>'к среднему по РА'!AJ11</f>
        <v>#REF!</v>
      </c>
      <c r="BA11" s="353" t="e">
        <f t="shared" si="22"/>
        <v>#REF!</v>
      </c>
      <c r="BB11" s="353">
        <v>159</v>
      </c>
      <c r="BC11" s="353">
        <f t="shared" si="23"/>
        <v>6</v>
      </c>
      <c r="BD11" s="355" t="e">
        <f>'к среднему по РА'!AL11</f>
        <v>#REF!</v>
      </c>
      <c r="BE11" s="353" t="e">
        <f t="shared" si="24"/>
        <v>#REF!</v>
      </c>
      <c r="BF11" s="45" t="e">
        <f>'к среднему по РА'!AN11</f>
        <v>#REF!</v>
      </c>
      <c r="BG11" s="354" t="e">
        <f t="shared" si="25"/>
        <v>#REF!</v>
      </c>
      <c r="BH11" s="354">
        <v>22</v>
      </c>
      <c r="BI11" s="353">
        <f t="shared" si="26"/>
        <v>6</v>
      </c>
      <c r="BJ11" s="355" t="e">
        <f>'к среднему по РА'!AP11</f>
        <v>#REF!</v>
      </c>
      <c r="BK11" s="353" t="e">
        <f t="shared" si="27"/>
        <v>#REF!</v>
      </c>
      <c r="BL11" s="355" t="e">
        <f>'к среднему по РА'!AR11</f>
        <v>#REF!</v>
      </c>
      <c r="BM11" s="354" t="e">
        <f t="shared" si="28"/>
        <v>#REF!</v>
      </c>
      <c r="BN11" s="355">
        <v>4060</v>
      </c>
      <c r="BO11" s="353">
        <f t="shared" si="45"/>
        <v>5</v>
      </c>
      <c r="BP11" s="355" t="e">
        <f>'к среднему по РА'!AT11</f>
        <v>#REF!</v>
      </c>
      <c r="BQ11" s="354" t="e">
        <f t="shared" si="4"/>
        <v>#REF!</v>
      </c>
      <c r="BR11" s="355" t="e">
        <f>'к среднему по РА'!AV11</f>
        <v>#REF!</v>
      </c>
      <c r="BS11" s="354" t="e">
        <f t="shared" si="29"/>
        <v>#REF!</v>
      </c>
      <c r="BT11" s="355" t="e">
        <f>'к среднему по РА'!AX11</f>
        <v>#REF!</v>
      </c>
      <c r="BU11" s="354" t="e">
        <f t="shared" si="30"/>
        <v>#REF!</v>
      </c>
      <c r="BV11" s="355" t="e">
        <f>'к среднему по РА'!AZ11</f>
        <v>#REF!</v>
      </c>
      <c r="BW11" s="354" t="e">
        <f t="shared" si="31"/>
        <v>#REF!</v>
      </c>
      <c r="BX11" s="353">
        <v>230</v>
      </c>
      <c r="BY11" s="353">
        <f t="shared" si="32"/>
        <v>8</v>
      </c>
      <c r="BZ11" s="355" t="e">
        <f>'к среднему по РА'!BB11</f>
        <v>#REF!</v>
      </c>
      <c r="CA11" s="354" t="e">
        <f t="shared" si="33"/>
        <v>#REF!</v>
      </c>
      <c r="CB11" s="356">
        <v>31</v>
      </c>
      <c r="CC11" s="353">
        <f t="shared" si="34"/>
        <v>2</v>
      </c>
      <c r="CD11" s="355" t="e">
        <f>'к среднему по РА'!BD11</f>
        <v>#REF!</v>
      </c>
      <c r="CE11" s="354" t="e">
        <f t="shared" si="35"/>
        <v>#REF!</v>
      </c>
      <c r="CF11" s="353">
        <v>6585</v>
      </c>
      <c r="CG11" s="353">
        <f t="shared" si="36"/>
        <v>6</v>
      </c>
      <c r="CH11" s="355" t="e">
        <f>'к среднему по РА'!BF11</f>
        <v>#REF!</v>
      </c>
      <c r="CI11" s="354" t="e">
        <f t="shared" si="37"/>
        <v>#REF!</v>
      </c>
      <c r="CJ11" s="357">
        <v>396</v>
      </c>
      <c r="CK11" s="353">
        <f t="shared" si="38"/>
        <v>10</v>
      </c>
      <c r="CL11" s="169" t="e">
        <f>'к среднему по РА'!BH11</f>
        <v>#REF!</v>
      </c>
      <c r="CM11" s="354" t="e">
        <f t="shared" si="39"/>
        <v>#REF!</v>
      </c>
      <c r="CN11" s="358" t="e">
        <f>'к среднему по РА'!BJ11</f>
        <v>#REF!</v>
      </c>
      <c r="CO11" s="354" t="e">
        <f t="shared" si="40"/>
        <v>#REF!</v>
      </c>
      <c r="CP11" s="359" t="e">
        <f>'к среднему по РА'!BL11</f>
        <v>#REF!</v>
      </c>
      <c r="CQ11" s="354" t="e">
        <f t="shared" si="41"/>
        <v>#REF!</v>
      </c>
    </row>
    <row r="12" spans="1:98" s="360" customFormat="1" ht="21" customHeight="1">
      <c r="A12" s="44" t="s">
        <v>40</v>
      </c>
      <c r="B12" s="326">
        <v>10505</v>
      </c>
      <c r="C12" s="326">
        <v>10757</v>
      </c>
      <c r="D12" s="350">
        <v>77450.22</v>
      </c>
      <c r="E12" s="351">
        <f t="shared" si="0"/>
        <v>7</v>
      </c>
      <c r="F12" s="45" t="e">
        <f>'к среднему по РА'!D12</f>
        <v>#REF!</v>
      </c>
      <c r="G12" s="351" t="e">
        <f t="shared" si="1"/>
        <v>#REF!</v>
      </c>
      <c r="H12" s="352">
        <v>88.641999999999996</v>
      </c>
      <c r="I12" s="353">
        <f t="shared" si="2"/>
        <v>8</v>
      </c>
      <c r="J12" s="45" t="e">
        <f>'к среднему по РА'!F12</f>
        <v>#REF!</v>
      </c>
      <c r="K12" s="354" t="e">
        <f t="shared" si="5"/>
        <v>#REF!</v>
      </c>
      <c r="L12" s="45" t="e">
        <f>'к среднему по РА'!H12</f>
        <v>#REF!</v>
      </c>
      <c r="M12" s="354" t="e">
        <f t="shared" si="6"/>
        <v>#REF!</v>
      </c>
      <c r="N12" s="45">
        <f>'к среднему по РА'!J12</f>
        <v>0</v>
      </c>
      <c r="O12" s="353">
        <f t="shared" si="7"/>
        <v>1</v>
      </c>
      <c r="P12" s="355" t="e">
        <f>'к среднему по РА'!L12</f>
        <v>#REF!</v>
      </c>
      <c r="Q12" s="354" t="e">
        <f t="shared" si="8"/>
        <v>#REF!</v>
      </c>
      <c r="R12" s="350">
        <v>284.58339999999998</v>
      </c>
      <c r="S12" s="353">
        <f t="shared" si="3"/>
        <v>9</v>
      </c>
      <c r="T12" s="355" t="e">
        <f>'к среднему по РА'!N12</f>
        <v>#REF!</v>
      </c>
      <c r="U12" s="353" t="e">
        <f t="shared" si="9"/>
        <v>#REF!</v>
      </c>
      <c r="V12" s="355">
        <v>589642</v>
      </c>
      <c r="W12" s="353">
        <f t="shared" si="42"/>
        <v>5</v>
      </c>
      <c r="X12" s="355" t="e">
        <f>'к среднему по РА'!P12</f>
        <v>#REF!</v>
      </c>
      <c r="Y12" s="353" t="e">
        <f t="shared" si="43"/>
        <v>#REF!</v>
      </c>
      <c r="Z12" s="355" t="e">
        <f>'к среднему по РА'!R12</f>
        <v>#REF!</v>
      </c>
      <c r="AA12" s="354" t="e">
        <f t="shared" si="44"/>
        <v>#REF!</v>
      </c>
      <c r="AB12" s="350">
        <v>21422</v>
      </c>
      <c r="AC12" s="353">
        <f t="shared" si="10"/>
        <v>10</v>
      </c>
      <c r="AD12" s="355" t="e">
        <f>'к среднему по РА'!T12</f>
        <v>#REF!</v>
      </c>
      <c r="AE12" s="353" t="e">
        <f t="shared" si="11"/>
        <v>#REF!</v>
      </c>
      <c r="AF12" s="355" t="e">
        <f>'к среднему по РА'!V12</f>
        <v>#REF!</v>
      </c>
      <c r="AG12" s="354" t="e">
        <f t="shared" si="12"/>
        <v>#REF!</v>
      </c>
      <c r="AH12" s="350" t="e">
        <f>Подуш!E11</f>
        <v>#REF!</v>
      </c>
      <c r="AI12" s="353" t="e">
        <f t="shared" si="13"/>
        <v>#REF!</v>
      </c>
      <c r="AJ12" s="355" t="e">
        <f>'к среднему по РА'!X12</f>
        <v>#REF!</v>
      </c>
      <c r="AK12" s="353" t="e">
        <f t="shared" si="14"/>
        <v>#REF!</v>
      </c>
      <c r="AL12" s="355" t="e">
        <f>'к среднему по РА'!Z12</f>
        <v>#REF!</v>
      </c>
      <c r="AM12" s="354" t="e">
        <f t="shared" si="15"/>
        <v>#REF!</v>
      </c>
      <c r="AN12" s="350" t="e">
        <f>Подуш!O11</f>
        <v>#REF!</v>
      </c>
      <c r="AO12" s="353" t="e">
        <f t="shared" si="16"/>
        <v>#REF!</v>
      </c>
      <c r="AP12" s="355" t="e">
        <f>'к среднему по РА'!AB12</f>
        <v>#REF!</v>
      </c>
      <c r="AQ12" s="353" t="e">
        <f t="shared" si="17"/>
        <v>#REF!</v>
      </c>
      <c r="AR12" s="45" t="e">
        <f>'к среднему по РА'!AD12</f>
        <v>#REF!</v>
      </c>
      <c r="AS12" s="354" t="e">
        <f t="shared" si="18"/>
        <v>#REF!</v>
      </c>
      <c r="AT12" s="45" t="e">
        <f>Подуш!J11</f>
        <v>#REF!</v>
      </c>
      <c r="AU12" s="353" t="e">
        <f t="shared" si="19"/>
        <v>#REF!</v>
      </c>
      <c r="AV12" s="355" t="e">
        <f>'к среднему по РА'!AF12</f>
        <v>#REF!</v>
      </c>
      <c r="AW12" s="353" t="e">
        <f t="shared" si="20"/>
        <v>#REF!</v>
      </c>
      <c r="AX12" s="45" t="e">
        <f>'к среднему по РА'!AH12</f>
        <v>#REF!</v>
      </c>
      <c r="AY12" s="354" t="e">
        <f t="shared" si="21"/>
        <v>#REF!</v>
      </c>
      <c r="AZ12" s="355" t="e">
        <f>'к среднему по РА'!AJ12</f>
        <v>#REF!</v>
      </c>
      <c r="BA12" s="353" t="e">
        <f t="shared" si="22"/>
        <v>#REF!</v>
      </c>
      <c r="BB12" s="353">
        <v>101</v>
      </c>
      <c r="BC12" s="353">
        <f t="shared" si="23"/>
        <v>9</v>
      </c>
      <c r="BD12" s="355" t="e">
        <f>'к среднему по РА'!AL12</f>
        <v>#REF!</v>
      </c>
      <c r="BE12" s="353" t="e">
        <f t="shared" si="24"/>
        <v>#REF!</v>
      </c>
      <c r="BF12" s="45" t="e">
        <f>'к среднему по РА'!AN12</f>
        <v>#REF!</v>
      </c>
      <c r="BG12" s="354" t="e">
        <f t="shared" si="25"/>
        <v>#REF!</v>
      </c>
      <c r="BH12" s="354">
        <v>13</v>
      </c>
      <c r="BI12" s="353">
        <f t="shared" si="26"/>
        <v>2</v>
      </c>
      <c r="BJ12" s="355" t="e">
        <f>'к среднему по РА'!AP12</f>
        <v>#REF!</v>
      </c>
      <c r="BK12" s="353" t="e">
        <f t="shared" si="27"/>
        <v>#REF!</v>
      </c>
      <c r="BL12" s="355" t="e">
        <f>'к среднему по РА'!AR12</f>
        <v>#REF!</v>
      </c>
      <c r="BM12" s="354" t="e">
        <f t="shared" si="28"/>
        <v>#REF!</v>
      </c>
      <c r="BN12" s="355">
        <v>5701</v>
      </c>
      <c r="BO12" s="353">
        <f t="shared" si="45"/>
        <v>3</v>
      </c>
      <c r="BP12" s="355" t="e">
        <f>'к среднему по РА'!AT12</f>
        <v>#REF!</v>
      </c>
      <c r="BQ12" s="354" t="e">
        <f t="shared" si="4"/>
        <v>#REF!</v>
      </c>
      <c r="BR12" s="355" t="e">
        <f>'к среднему по РА'!AV12</f>
        <v>#REF!</v>
      </c>
      <c r="BS12" s="354" t="e">
        <f t="shared" si="29"/>
        <v>#REF!</v>
      </c>
      <c r="BT12" s="355" t="e">
        <f>'к среднему по РА'!AX12</f>
        <v>#REF!</v>
      </c>
      <c r="BU12" s="354" t="e">
        <f t="shared" si="30"/>
        <v>#REF!</v>
      </c>
      <c r="BV12" s="355" t="e">
        <f>'к среднему по РА'!AZ12</f>
        <v>#REF!</v>
      </c>
      <c r="BW12" s="354" t="e">
        <f t="shared" si="31"/>
        <v>#REF!</v>
      </c>
      <c r="BX12" s="353">
        <v>142</v>
      </c>
      <c r="BY12" s="353">
        <f t="shared" si="32"/>
        <v>2</v>
      </c>
      <c r="BZ12" s="355" t="e">
        <f>'к среднему по РА'!BB12</f>
        <v>#REF!</v>
      </c>
      <c r="CA12" s="354" t="e">
        <f t="shared" si="33"/>
        <v>#REF!</v>
      </c>
      <c r="CB12" s="356">
        <v>13</v>
      </c>
      <c r="CC12" s="353">
        <f t="shared" si="34"/>
        <v>11</v>
      </c>
      <c r="CD12" s="355" t="e">
        <f>'к среднему по РА'!BD12</f>
        <v>#REF!</v>
      </c>
      <c r="CE12" s="354" t="e">
        <f t="shared" si="35"/>
        <v>#REF!</v>
      </c>
      <c r="CF12" s="353">
        <v>9361</v>
      </c>
      <c r="CG12" s="353">
        <f t="shared" si="36"/>
        <v>4</v>
      </c>
      <c r="CH12" s="355" t="e">
        <f>'к среднему по РА'!BF12</f>
        <v>#REF!</v>
      </c>
      <c r="CI12" s="354" t="e">
        <f t="shared" si="37"/>
        <v>#REF!</v>
      </c>
      <c r="CJ12" s="357">
        <v>71</v>
      </c>
      <c r="CK12" s="353">
        <f t="shared" si="38"/>
        <v>3</v>
      </c>
      <c r="CL12" s="169" t="e">
        <f>'к среднему по РА'!BH12</f>
        <v>#REF!</v>
      </c>
      <c r="CM12" s="354" t="e">
        <f t="shared" si="39"/>
        <v>#REF!</v>
      </c>
      <c r="CN12" s="358" t="e">
        <f>'к среднему по РА'!BJ12</f>
        <v>#REF!</v>
      </c>
      <c r="CO12" s="354" t="e">
        <f t="shared" si="40"/>
        <v>#REF!</v>
      </c>
      <c r="CP12" s="359" t="e">
        <f>'к среднему по РА'!BL12</f>
        <v>#REF!</v>
      </c>
      <c r="CQ12" s="354" t="e">
        <f t="shared" si="41"/>
        <v>#REF!</v>
      </c>
    </row>
    <row r="13" spans="1:98" s="360" customFormat="1" ht="19.5" customHeight="1">
      <c r="A13" s="44" t="s">
        <v>41</v>
      </c>
      <c r="B13" s="326">
        <v>8192</v>
      </c>
      <c r="C13" s="326">
        <v>8064</v>
      </c>
      <c r="D13" s="350">
        <v>61634.99</v>
      </c>
      <c r="E13" s="351">
        <f t="shared" si="0"/>
        <v>8</v>
      </c>
      <c r="F13" s="45" t="e">
        <f>'к среднему по РА'!D13</f>
        <v>#REF!</v>
      </c>
      <c r="G13" s="351" t="e">
        <f t="shared" si="1"/>
        <v>#REF!</v>
      </c>
      <c r="H13" s="352">
        <v>9.94</v>
      </c>
      <c r="I13" s="353">
        <f t="shared" si="2"/>
        <v>11</v>
      </c>
      <c r="J13" s="45" t="e">
        <f>'к среднему по РА'!F13</f>
        <v>#REF!</v>
      </c>
      <c r="K13" s="354" t="e">
        <f t="shared" si="5"/>
        <v>#REF!</v>
      </c>
      <c r="L13" s="45" t="e">
        <f>'к среднему по РА'!H13</f>
        <v>#REF!</v>
      </c>
      <c r="M13" s="354" t="e">
        <f t="shared" si="6"/>
        <v>#REF!</v>
      </c>
      <c r="N13" s="45">
        <f>'к среднему по РА'!J13</f>
        <v>0</v>
      </c>
      <c r="O13" s="353">
        <f t="shared" si="7"/>
        <v>1</v>
      </c>
      <c r="P13" s="355" t="e">
        <f>'к среднему по РА'!L13</f>
        <v>#REF!</v>
      </c>
      <c r="Q13" s="354" t="e">
        <f t="shared" si="8"/>
        <v>#REF!</v>
      </c>
      <c r="R13" s="350">
        <v>201.40100000000001</v>
      </c>
      <c r="S13" s="353">
        <f t="shared" si="3"/>
        <v>11</v>
      </c>
      <c r="T13" s="355" t="e">
        <f>'к среднему по РА'!N13</f>
        <v>#REF!</v>
      </c>
      <c r="U13" s="353" t="e">
        <f t="shared" si="9"/>
        <v>#REF!</v>
      </c>
      <c r="V13" s="355">
        <v>576031</v>
      </c>
      <c r="W13" s="353">
        <f t="shared" si="42"/>
        <v>6</v>
      </c>
      <c r="X13" s="355" t="e">
        <f>'к среднему по РА'!P13</f>
        <v>#REF!</v>
      </c>
      <c r="Y13" s="353" t="e">
        <f t="shared" si="43"/>
        <v>#REF!</v>
      </c>
      <c r="Z13" s="355" t="e">
        <f>'к среднему по РА'!R13</f>
        <v>#REF!</v>
      </c>
      <c r="AA13" s="354" t="e">
        <f t="shared" si="44"/>
        <v>#REF!</v>
      </c>
      <c r="AB13" s="350">
        <v>430937.7</v>
      </c>
      <c r="AC13" s="353">
        <f t="shared" si="10"/>
        <v>3</v>
      </c>
      <c r="AD13" s="355" t="e">
        <f>'к среднему по РА'!T13</f>
        <v>#REF!</v>
      </c>
      <c r="AE13" s="353" t="e">
        <f t="shared" si="11"/>
        <v>#REF!</v>
      </c>
      <c r="AF13" s="355" t="e">
        <f>'к среднему по РА'!V13</f>
        <v>#REF!</v>
      </c>
      <c r="AG13" s="354" t="e">
        <f t="shared" si="12"/>
        <v>#REF!</v>
      </c>
      <c r="AH13" s="350" t="e">
        <f>Подуш!E12</f>
        <v>#REF!</v>
      </c>
      <c r="AI13" s="353" t="e">
        <f t="shared" si="13"/>
        <v>#REF!</v>
      </c>
      <c r="AJ13" s="355" t="e">
        <f>'к среднему по РА'!X13</f>
        <v>#REF!</v>
      </c>
      <c r="AK13" s="353" t="e">
        <f t="shared" si="14"/>
        <v>#REF!</v>
      </c>
      <c r="AL13" s="355" t="e">
        <f>'к среднему по РА'!Z13</f>
        <v>#REF!</v>
      </c>
      <c r="AM13" s="354" t="e">
        <f t="shared" si="15"/>
        <v>#REF!</v>
      </c>
      <c r="AN13" s="350" t="e">
        <f>Подуш!O12</f>
        <v>#REF!</v>
      </c>
      <c r="AO13" s="353" t="e">
        <f t="shared" si="16"/>
        <v>#REF!</v>
      </c>
      <c r="AP13" s="355" t="e">
        <f>'к среднему по РА'!AB13</f>
        <v>#REF!</v>
      </c>
      <c r="AQ13" s="353" t="e">
        <f t="shared" si="17"/>
        <v>#REF!</v>
      </c>
      <c r="AR13" s="45" t="e">
        <f>'к среднему по РА'!AD13</f>
        <v>#REF!</v>
      </c>
      <c r="AS13" s="354" t="e">
        <f t="shared" si="18"/>
        <v>#REF!</v>
      </c>
      <c r="AT13" s="45" t="e">
        <f>Подуш!J12</f>
        <v>#REF!</v>
      </c>
      <c r="AU13" s="353" t="e">
        <f t="shared" si="19"/>
        <v>#REF!</v>
      </c>
      <c r="AV13" s="355" t="e">
        <f>'к среднему по РА'!AF13</f>
        <v>#REF!</v>
      </c>
      <c r="AW13" s="353" t="e">
        <f t="shared" si="20"/>
        <v>#REF!</v>
      </c>
      <c r="AX13" s="45" t="e">
        <f>'к среднему по РА'!AH13</f>
        <v>#REF!</v>
      </c>
      <c r="AY13" s="354" t="e">
        <f t="shared" si="21"/>
        <v>#REF!</v>
      </c>
      <c r="AZ13" s="355" t="e">
        <f>'к среднему по РА'!AJ13</f>
        <v>#REF!</v>
      </c>
      <c r="BA13" s="353" t="e">
        <f t="shared" si="22"/>
        <v>#REF!</v>
      </c>
      <c r="BB13" s="353">
        <v>65</v>
      </c>
      <c r="BC13" s="353">
        <f t="shared" si="23"/>
        <v>11</v>
      </c>
      <c r="BD13" s="355" t="e">
        <f>'к среднему по РА'!AL13</f>
        <v>#REF!</v>
      </c>
      <c r="BE13" s="353" t="e">
        <f t="shared" si="24"/>
        <v>#REF!</v>
      </c>
      <c r="BF13" s="45" t="e">
        <f>'к среднему по РА'!AN13</f>
        <v>#REF!</v>
      </c>
      <c r="BG13" s="354" t="e">
        <f t="shared" si="25"/>
        <v>#REF!</v>
      </c>
      <c r="BH13" s="354">
        <v>11</v>
      </c>
      <c r="BI13" s="353">
        <f t="shared" si="26"/>
        <v>1</v>
      </c>
      <c r="BJ13" s="355" t="e">
        <f>'к среднему по РА'!AP13</f>
        <v>#REF!</v>
      </c>
      <c r="BK13" s="353" t="e">
        <f t="shared" si="27"/>
        <v>#REF!</v>
      </c>
      <c r="BL13" s="355" t="e">
        <f>'к среднему по РА'!AR13</f>
        <v>#REF!</v>
      </c>
      <c r="BM13" s="354" t="e">
        <f t="shared" si="28"/>
        <v>#REF!</v>
      </c>
      <c r="BN13" s="355">
        <v>2532</v>
      </c>
      <c r="BO13" s="353">
        <f t="shared" si="45"/>
        <v>9</v>
      </c>
      <c r="BP13" s="355" t="e">
        <f>'к среднему по РА'!AT13</f>
        <v>#REF!</v>
      </c>
      <c r="BQ13" s="354" t="e">
        <f t="shared" si="4"/>
        <v>#REF!</v>
      </c>
      <c r="BR13" s="355" t="e">
        <f>'к среднему по РА'!AV13</f>
        <v>#REF!</v>
      </c>
      <c r="BS13" s="354" t="e">
        <f t="shared" si="29"/>
        <v>#REF!</v>
      </c>
      <c r="BT13" s="355" t="e">
        <f>'к среднему по РА'!AX13</f>
        <v>#REF!</v>
      </c>
      <c r="BU13" s="354" t="e">
        <f t="shared" si="30"/>
        <v>#REF!</v>
      </c>
      <c r="BV13" s="355" t="e">
        <f>'к среднему по РА'!AZ13</f>
        <v>#REF!</v>
      </c>
      <c r="BW13" s="354" t="e">
        <f t="shared" si="31"/>
        <v>#REF!</v>
      </c>
      <c r="BX13" s="353">
        <v>107</v>
      </c>
      <c r="BY13" s="353">
        <f t="shared" si="32"/>
        <v>1</v>
      </c>
      <c r="BZ13" s="355" t="e">
        <f>'к среднему по РА'!BB13</f>
        <v>#REF!</v>
      </c>
      <c r="CA13" s="354" t="e">
        <f t="shared" si="33"/>
        <v>#REF!</v>
      </c>
      <c r="CB13" s="356">
        <v>16</v>
      </c>
      <c r="CC13" s="353">
        <f t="shared" si="34"/>
        <v>9</v>
      </c>
      <c r="CD13" s="355" t="e">
        <f>'к среднему по РА'!BD13</f>
        <v>#REF!</v>
      </c>
      <c r="CE13" s="354" t="e">
        <f t="shared" si="35"/>
        <v>#REF!</v>
      </c>
      <c r="CF13" s="353">
        <v>5296</v>
      </c>
      <c r="CG13" s="353">
        <f t="shared" si="36"/>
        <v>8</v>
      </c>
      <c r="CH13" s="355" t="e">
        <f>'к среднему по РА'!BF13</f>
        <v>#REF!</v>
      </c>
      <c r="CI13" s="354" t="e">
        <f t="shared" si="37"/>
        <v>#REF!</v>
      </c>
      <c r="CJ13" s="357">
        <v>151</v>
      </c>
      <c r="CK13" s="353">
        <f t="shared" si="38"/>
        <v>5</v>
      </c>
      <c r="CL13" s="169" t="e">
        <f>'к среднему по РА'!BH13</f>
        <v>#REF!</v>
      </c>
      <c r="CM13" s="354" t="e">
        <f t="shared" si="39"/>
        <v>#REF!</v>
      </c>
      <c r="CN13" s="358" t="e">
        <f>'к среднему по РА'!BJ13</f>
        <v>#REF!</v>
      </c>
      <c r="CO13" s="354" t="e">
        <f t="shared" si="40"/>
        <v>#REF!</v>
      </c>
      <c r="CP13" s="359" t="e">
        <f>'к среднему по РА'!BL13</f>
        <v>#REF!</v>
      </c>
      <c r="CQ13" s="354" t="e">
        <f t="shared" si="41"/>
        <v>#REF!</v>
      </c>
    </row>
    <row r="14" spans="1:98" s="360" customFormat="1" ht="19.5" customHeight="1">
      <c r="A14" s="361" t="s">
        <v>42</v>
      </c>
      <c r="B14" s="326">
        <v>13722</v>
      </c>
      <c r="C14" s="326">
        <v>13693</v>
      </c>
      <c r="D14" s="362">
        <v>57645.03</v>
      </c>
      <c r="E14" s="363">
        <f t="shared" si="0"/>
        <v>9</v>
      </c>
      <c r="F14" s="304" t="e">
        <f>'к среднему по РА'!D14</f>
        <v>#REF!</v>
      </c>
      <c r="G14" s="363" t="e">
        <f t="shared" si="1"/>
        <v>#REF!</v>
      </c>
      <c r="H14" s="364">
        <v>53.500999999999998</v>
      </c>
      <c r="I14" s="365">
        <f t="shared" si="2"/>
        <v>10</v>
      </c>
      <c r="J14" s="45" t="e">
        <f>'к среднему по РА'!F14</f>
        <v>#REF!</v>
      </c>
      <c r="K14" s="366" t="e">
        <f t="shared" si="5"/>
        <v>#REF!</v>
      </c>
      <c r="L14" s="45" t="e">
        <f>'к среднему по РА'!H14</f>
        <v>#REF!</v>
      </c>
      <c r="M14" s="354" t="e">
        <f t="shared" si="6"/>
        <v>#REF!</v>
      </c>
      <c r="N14" s="45">
        <f>'к среднему по РА'!J14</f>
        <v>0</v>
      </c>
      <c r="O14" s="365">
        <f t="shared" si="7"/>
        <v>1</v>
      </c>
      <c r="P14" s="367" t="e">
        <f>'к среднему по РА'!L14</f>
        <v>#REF!</v>
      </c>
      <c r="Q14" s="366" t="e">
        <f t="shared" si="8"/>
        <v>#REF!</v>
      </c>
      <c r="R14" s="362">
        <v>1620.7929999999999</v>
      </c>
      <c r="S14" s="365">
        <f t="shared" si="3"/>
        <v>4</v>
      </c>
      <c r="T14" s="367" t="e">
        <f>'к среднему по РА'!N14</f>
        <v>#REF!</v>
      </c>
      <c r="U14" s="353" t="e">
        <f t="shared" si="9"/>
        <v>#REF!</v>
      </c>
      <c r="V14" s="367">
        <v>344346</v>
      </c>
      <c r="W14" s="365">
        <f t="shared" si="42"/>
        <v>9</v>
      </c>
      <c r="X14" s="367" t="e">
        <f>'к среднему по РА'!P14</f>
        <v>#REF!</v>
      </c>
      <c r="Y14" s="365" t="e">
        <f t="shared" si="43"/>
        <v>#REF!</v>
      </c>
      <c r="Z14" s="367" t="e">
        <f>'к среднему по РА'!R14</f>
        <v>#REF!</v>
      </c>
      <c r="AA14" s="366" t="e">
        <f t="shared" si="44"/>
        <v>#REF!</v>
      </c>
      <c r="AB14" s="362">
        <v>122790.2</v>
      </c>
      <c r="AC14" s="353">
        <f t="shared" si="10"/>
        <v>6</v>
      </c>
      <c r="AD14" s="367" t="e">
        <f>'к среднему по РА'!T14</f>
        <v>#REF!</v>
      </c>
      <c r="AE14" s="353" t="e">
        <f t="shared" si="11"/>
        <v>#REF!</v>
      </c>
      <c r="AF14" s="367" t="e">
        <f>'к среднему по РА'!V14</f>
        <v>#REF!</v>
      </c>
      <c r="AG14" s="354" t="e">
        <f t="shared" si="12"/>
        <v>#REF!</v>
      </c>
      <c r="AH14" s="350" t="e">
        <f>Подуш!E13</f>
        <v>#REF!</v>
      </c>
      <c r="AI14" s="353" t="e">
        <f t="shared" si="13"/>
        <v>#REF!</v>
      </c>
      <c r="AJ14" s="367" t="e">
        <f>'к среднему по РА'!X14</f>
        <v>#REF!</v>
      </c>
      <c r="AK14" s="353" t="e">
        <f t="shared" si="14"/>
        <v>#REF!</v>
      </c>
      <c r="AL14" s="367" t="e">
        <f>'к среднему по РА'!Z14</f>
        <v>#REF!</v>
      </c>
      <c r="AM14" s="354" t="e">
        <f t="shared" si="15"/>
        <v>#REF!</v>
      </c>
      <c r="AN14" s="350" t="e">
        <f>Подуш!O13</f>
        <v>#REF!</v>
      </c>
      <c r="AO14" s="353" t="e">
        <f t="shared" si="16"/>
        <v>#REF!</v>
      </c>
      <c r="AP14" s="367" t="e">
        <f>'к среднему по РА'!AB14</f>
        <v>#REF!</v>
      </c>
      <c r="AQ14" s="353" t="e">
        <f t="shared" si="17"/>
        <v>#REF!</v>
      </c>
      <c r="AR14" s="304" t="e">
        <f>'к среднему по РА'!AD14</f>
        <v>#REF!</v>
      </c>
      <c r="AS14" s="354" t="e">
        <f t="shared" si="18"/>
        <v>#REF!</v>
      </c>
      <c r="AT14" s="45" t="e">
        <f>Подуш!J13</f>
        <v>#REF!</v>
      </c>
      <c r="AU14" s="353" t="e">
        <f t="shared" si="19"/>
        <v>#REF!</v>
      </c>
      <c r="AV14" s="367" t="e">
        <f>'к среднему по РА'!AF14</f>
        <v>#REF!</v>
      </c>
      <c r="AW14" s="353" t="e">
        <f t="shared" si="20"/>
        <v>#REF!</v>
      </c>
      <c r="AX14" s="304" t="e">
        <f>'к среднему по РА'!AH14</f>
        <v>#REF!</v>
      </c>
      <c r="AY14" s="354" t="e">
        <f t="shared" si="21"/>
        <v>#REF!</v>
      </c>
      <c r="AZ14" s="367" t="e">
        <f>'к среднему по РА'!AJ14</f>
        <v>#REF!</v>
      </c>
      <c r="BA14" s="353" t="e">
        <f t="shared" si="22"/>
        <v>#REF!</v>
      </c>
      <c r="BB14" s="365">
        <v>155</v>
      </c>
      <c r="BC14" s="353">
        <f t="shared" si="23"/>
        <v>7</v>
      </c>
      <c r="BD14" s="367" t="e">
        <f>'к среднему по РА'!AL14</f>
        <v>#REF!</v>
      </c>
      <c r="BE14" s="353" t="e">
        <f t="shared" si="24"/>
        <v>#REF!</v>
      </c>
      <c r="BF14" s="304" t="e">
        <f>'к среднему по РА'!AN14</f>
        <v>#REF!</v>
      </c>
      <c r="BG14" s="354" t="e">
        <f t="shared" si="25"/>
        <v>#REF!</v>
      </c>
      <c r="BH14" s="366">
        <v>19</v>
      </c>
      <c r="BI14" s="353">
        <f t="shared" si="26"/>
        <v>4</v>
      </c>
      <c r="BJ14" s="367" t="e">
        <f>'к среднему по РА'!AP14</f>
        <v>#REF!</v>
      </c>
      <c r="BK14" s="353" t="e">
        <f t="shared" si="27"/>
        <v>#REF!</v>
      </c>
      <c r="BL14" s="367" t="e">
        <f>'к среднему по РА'!AR14</f>
        <v>#REF!</v>
      </c>
      <c r="BM14" s="354" t="e">
        <f t="shared" si="28"/>
        <v>#REF!</v>
      </c>
      <c r="BN14" s="367">
        <v>2613</v>
      </c>
      <c r="BO14" s="365">
        <f t="shared" si="45"/>
        <v>8</v>
      </c>
      <c r="BP14" s="355" t="e">
        <f>'к среднему по РА'!AT14</f>
        <v>#REF!</v>
      </c>
      <c r="BQ14" s="366" t="e">
        <f t="shared" si="4"/>
        <v>#REF!</v>
      </c>
      <c r="BR14" s="355" t="e">
        <f>'к среднему по РА'!AV14</f>
        <v>#REF!</v>
      </c>
      <c r="BS14" s="366" t="e">
        <f>RANK(BR14,$BR$4:$BR$14)</f>
        <v>#REF!</v>
      </c>
      <c r="BT14" s="355" t="e">
        <f>'к среднему по РА'!AX14</f>
        <v>#REF!</v>
      </c>
      <c r="BU14" s="366" t="e">
        <f t="shared" si="30"/>
        <v>#REF!</v>
      </c>
      <c r="BV14" s="355" t="e">
        <f>'к среднему по РА'!AZ14</f>
        <v>#REF!</v>
      </c>
      <c r="BW14" s="366" t="e">
        <f t="shared" si="31"/>
        <v>#REF!</v>
      </c>
      <c r="BX14" s="365">
        <v>182</v>
      </c>
      <c r="BY14" s="353">
        <f t="shared" si="32"/>
        <v>4</v>
      </c>
      <c r="BZ14" s="355" t="e">
        <f>'к среднему по РА'!BB14</f>
        <v>#REF!</v>
      </c>
      <c r="CA14" s="354" t="e">
        <f t="shared" si="33"/>
        <v>#REF!</v>
      </c>
      <c r="CB14" s="368">
        <v>23</v>
      </c>
      <c r="CC14" s="353">
        <f t="shared" si="34"/>
        <v>6</v>
      </c>
      <c r="CD14" s="355" t="e">
        <f>'к среднему по РА'!BD14</f>
        <v>#REF!</v>
      </c>
      <c r="CE14" s="354" t="e">
        <f t="shared" si="35"/>
        <v>#REF!</v>
      </c>
      <c r="CF14" s="365">
        <v>3055</v>
      </c>
      <c r="CG14" s="365">
        <f t="shared" si="36"/>
        <v>10</v>
      </c>
      <c r="CH14" s="355" t="e">
        <f>'к среднему по РА'!BF14</f>
        <v>#REF!</v>
      </c>
      <c r="CI14" s="366" t="e">
        <f t="shared" si="37"/>
        <v>#REF!</v>
      </c>
      <c r="CJ14" s="369">
        <v>334</v>
      </c>
      <c r="CK14" s="353">
        <f t="shared" si="38"/>
        <v>9</v>
      </c>
      <c r="CL14" s="169" t="e">
        <f>'к среднему по РА'!BH14</f>
        <v>#REF!</v>
      </c>
      <c r="CM14" s="354" t="e">
        <f t="shared" si="39"/>
        <v>#REF!</v>
      </c>
      <c r="CN14" s="358" t="e">
        <f>'к среднему по РА'!BJ14</f>
        <v>#REF!</v>
      </c>
      <c r="CO14" s="366" t="e">
        <f t="shared" si="40"/>
        <v>#REF!</v>
      </c>
      <c r="CP14" s="359" t="e">
        <f>'к среднему по РА'!BL14</f>
        <v>#REF!</v>
      </c>
      <c r="CQ14" s="354" t="e">
        <f t="shared" si="41"/>
        <v>#REF!</v>
      </c>
    </row>
    <row r="15" spans="1:98" s="390" customFormat="1" ht="25.9" customHeight="1">
      <c r="A15" s="370" t="s">
        <v>43</v>
      </c>
      <c r="B15" s="371">
        <v>218866</v>
      </c>
      <c r="C15" s="371">
        <v>220181</v>
      </c>
      <c r="D15" s="372">
        <v>1630554.2</v>
      </c>
      <c r="E15" s="373"/>
      <c r="F15" s="374">
        <f>'к среднему по РА'!D15</f>
        <v>104</v>
      </c>
      <c r="G15" s="374"/>
      <c r="H15" s="375">
        <v>2385.1379999999999</v>
      </c>
      <c r="I15" s="374"/>
      <c r="J15" s="376">
        <f>'к среднему по РА'!F15</f>
        <v>58.5</v>
      </c>
      <c r="K15" s="374"/>
      <c r="L15" s="376">
        <f>'к среднему по РА'!H15</f>
        <v>7.7</v>
      </c>
      <c r="M15" s="374"/>
      <c r="N15" s="374">
        <f>'к среднему по РА'!J15</f>
        <v>0</v>
      </c>
      <c r="O15" s="374"/>
      <c r="P15" s="374">
        <f>'к среднему по РА'!L15</f>
        <v>1752</v>
      </c>
      <c r="Q15" s="374"/>
      <c r="R15" s="372">
        <v>9670.3722999999991</v>
      </c>
      <c r="S15" s="377"/>
      <c r="T15" s="374">
        <f>'к среднему по РА'!N15</f>
        <v>99</v>
      </c>
      <c r="U15" s="378"/>
      <c r="V15" s="374">
        <v>13746205</v>
      </c>
      <c r="W15" s="378"/>
      <c r="X15" s="374">
        <f>'к среднему по РА'!P15</f>
        <v>112.5</v>
      </c>
      <c r="Y15" s="378"/>
      <c r="Z15" s="374">
        <f>'к среднему по РА'!R15</f>
        <v>62.4</v>
      </c>
      <c r="AA15" s="378"/>
      <c r="AB15" s="372">
        <v>3271916.2</v>
      </c>
      <c r="AC15" s="377"/>
      <c r="AD15" s="374">
        <f>'к среднему по РА'!T15</f>
        <v>120.6</v>
      </c>
      <c r="AE15" s="374"/>
      <c r="AF15" s="374">
        <f>'к среднему по РА'!V15</f>
        <v>14.9</v>
      </c>
      <c r="AG15" s="374"/>
      <c r="AH15" s="374" t="e">
        <f>Подуш!E14</f>
        <v>#REF!</v>
      </c>
      <c r="AI15" s="374"/>
      <c r="AJ15" s="374">
        <f>'к среднему по РА'!X15</f>
        <v>100.6</v>
      </c>
      <c r="AK15" s="374"/>
      <c r="AL15" s="374" t="e">
        <f>'к среднему по РА'!Z15</f>
        <v>#REF!</v>
      </c>
      <c r="AM15" s="374"/>
      <c r="AN15" s="374" t="e">
        <f>Подуш!O14</f>
        <v>#REF!</v>
      </c>
      <c r="AO15" s="377"/>
      <c r="AP15" s="374">
        <f>'к среднему по РА'!AB15</f>
        <v>110.1</v>
      </c>
      <c r="AQ15" s="374"/>
      <c r="AR15" s="376" t="e">
        <f>'к среднему по РА'!AD15</f>
        <v>#REF!</v>
      </c>
      <c r="AS15" s="377"/>
      <c r="AT15" s="379" t="e">
        <f>Подуш!J14</f>
        <v>#REF!</v>
      </c>
      <c r="AU15" s="380"/>
      <c r="AV15" s="374">
        <f>'к среднему по РА'!AF15</f>
        <v>98.3</v>
      </c>
      <c r="AW15" s="374"/>
      <c r="AX15" s="376" t="e">
        <f>'к среднему по РА'!AH15</f>
        <v>#REF!</v>
      </c>
      <c r="AY15" s="374"/>
      <c r="AZ15" s="374">
        <f>'к среднему по РА'!AJ15</f>
        <v>13.26</v>
      </c>
      <c r="BA15" s="374"/>
      <c r="BB15" s="381">
        <v>2201</v>
      </c>
      <c r="BC15" s="382"/>
      <c r="BD15" s="374">
        <f>'к среднему по РА'!AL15</f>
        <v>98</v>
      </c>
      <c r="BE15" s="374"/>
      <c r="BF15" s="376">
        <f>'к среднему по РА'!AN15</f>
        <v>13.3</v>
      </c>
      <c r="BG15" s="374"/>
      <c r="BH15" s="383">
        <v>263</v>
      </c>
      <c r="BI15" s="382"/>
      <c r="BJ15" s="374">
        <f>'к среднему по РА'!AP15</f>
        <v>127.7</v>
      </c>
      <c r="BK15" s="374"/>
      <c r="BL15" s="374">
        <f>'к среднему по РА'!AR15</f>
        <v>119.4</v>
      </c>
      <c r="BM15" s="376"/>
      <c r="BN15" s="374">
        <v>58683</v>
      </c>
      <c r="BO15" s="383"/>
      <c r="BP15" s="374">
        <f>'к среднему по РА'!AT15</f>
        <v>97.7</v>
      </c>
      <c r="BQ15" s="374"/>
      <c r="BR15" s="374">
        <f>'к среднему по РА'!AV15</f>
        <v>266.5</v>
      </c>
      <c r="BS15" s="374"/>
      <c r="BT15" s="374">
        <f>'к среднему по РА'!AX15</f>
        <v>87.8</v>
      </c>
      <c r="BU15" s="374"/>
      <c r="BV15" s="374">
        <f>'к среднему по РА'!AZ15</f>
        <v>60.1</v>
      </c>
      <c r="BW15" s="374"/>
      <c r="BX15" s="381">
        <v>2991</v>
      </c>
      <c r="BY15" s="374"/>
      <c r="BZ15" s="374">
        <f>'к среднему по РА'!BB15</f>
        <v>220</v>
      </c>
      <c r="CA15" s="374"/>
      <c r="CB15" s="382">
        <v>300</v>
      </c>
      <c r="CC15" s="384"/>
      <c r="CD15" s="374">
        <f>'к среднему по РА'!BD15</f>
        <v>152</v>
      </c>
      <c r="CE15" s="374"/>
      <c r="CF15" s="381">
        <v>99186</v>
      </c>
      <c r="CG15" s="384"/>
      <c r="CH15" s="374">
        <f>'к среднему по РА'!BF15</f>
        <v>93.6</v>
      </c>
      <c r="CI15" s="374"/>
      <c r="CJ15" s="385">
        <v>3825</v>
      </c>
      <c r="CK15" s="386"/>
      <c r="CL15" s="387">
        <f>'к среднему по РА'!BH15</f>
        <v>83.8</v>
      </c>
      <c r="CM15" s="388"/>
      <c r="CN15" s="389">
        <f>'к среднему по РА'!BJ15</f>
        <v>92.5</v>
      </c>
      <c r="CO15" s="389"/>
      <c r="CP15" s="386">
        <f>'к среднему по РА'!BL15</f>
        <v>52.9</v>
      </c>
      <c r="CQ15" s="389"/>
    </row>
    <row r="18" spans="83:89">
      <c r="CE18" s="391"/>
      <c r="CK18" s="392"/>
    </row>
    <row r="19" spans="83:89">
      <c r="CE19" s="391"/>
    </row>
    <row r="20" spans="83:89">
      <c r="CE20" s="391"/>
    </row>
    <row r="21" spans="83:89">
      <c r="CE21" s="391"/>
    </row>
    <row r="22" spans="83:89">
      <c r="CE22" s="391"/>
    </row>
    <row r="23" spans="83:89">
      <c r="CE23" s="391"/>
    </row>
    <row r="24" spans="83:89">
      <c r="CE24" s="391"/>
    </row>
    <row r="25" spans="83:89">
      <c r="CE25" s="391"/>
    </row>
    <row r="26" spans="83:89">
      <c r="CE26" s="391"/>
    </row>
    <row r="27" spans="83:89">
      <c r="CE27" s="391"/>
    </row>
    <row r="28" spans="83:89">
      <c r="CE28" s="391"/>
    </row>
  </sheetData>
  <protectedRanges>
    <protectedRange password="CE28" sqref="D4:D15" name="Диапазон1_2"/>
  </protectedRanges>
  <customSheetViews>
    <customSheetView guid="{670BA12C-584B-4B21-AA28-EA53307DA1B4}" scale="75" showPageBreaks="1" printArea="1" hiddenColumns="1" state="hidden" view="pageBreakPreview">
      <pane xSplit="5" topLeftCell="KK1" activePane="topRight" state="frozen"/>
      <selection pane="topRight" activeCell="LX7" sqref="LX7"/>
      <colBreaks count="6" manualBreakCount="6">
        <brk id="34" max="14" man="1"/>
        <brk id="68" max="14" man="1"/>
        <brk id="117" max="14" man="1"/>
        <brk id="199" max="14" man="1"/>
        <brk id="265" max="14" man="1"/>
        <brk id="334" max="14" man="1"/>
      </colBreaks>
      <pageMargins left="0" right="0" top="0" bottom="0" header="0" footer="0"/>
      <pageSetup paperSize="9" scale="58" fitToWidth="15" orientation="landscape" r:id="rId1"/>
    </customSheetView>
  </customSheetViews>
  <mergeCells count="24">
    <mergeCell ref="A2:A3"/>
    <mergeCell ref="D2:G2"/>
    <mergeCell ref="H2:M2"/>
    <mergeCell ref="N2:Q2"/>
    <mergeCell ref="CP2:CQ2"/>
    <mergeCell ref="CN2:CO2"/>
    <mergeCell ref="BN2:BS2"/>
    <mergeCell ref="BH2:BM2"/>
    <mergeCell ref="BB2:BG2"/>
    <mergeCell ref="B2:B3"/>
    <mergeCell ref="BX2:CA2"/>
    <mergeCell ref="CB2:CE2"/>
    <mergeCell ref="CF2:CI2"/>
    <mergeCell ref="CJ2:CM2"/>
    <mergeCell ref="C2:C3"/>
    <mergeCell ref="AT2:AY2"/>
    <mergeCell ref="R2:U2"/>
    <mergeCell ref="AZ2:BA2"/>
    <mergeCell ref="BV2:BW2"/>
    <mergeCell ref="BT2:BU2"/>
    <mergeCell ref="V2:AA2"/>
    <mergeCell ref="AB2:AG2"/>
    <mergeCell ref="AH2:AM2"/>
    <mergeCell ref="AN2:AS2"/>
  </mergeCells>
  <pageMargins left="0" right="0" top="1.1417322834645669" bottom="0.74803149606299213" header="0.31496062992125984" footer="0.31496062992125984"/>
  <pageSetup paperSize="9" scale="65" fitToWidth="1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0"/>
  <dimension ref="A2:DH18"/>
  <sheetViews>
    <sheetView zoomScale="70" zoomScaleNormal="70" zoomScaleSheetLayoutView="70" workbookViewId="0">
      <pane xSplit="1" topLeftCell="BO1" activePane="topRight" state="frozen"/>
      <selection pane="topRight" activeCell="AW4" sqref="AW4"/>
    </sheetView>
  </sheetViews>
  <sheetFormatPr defaultRowHeight="12.75"/>
  <cols>
    <col min="1" max="1" width="40.85546875" customWidth="1"/>
    <col min="2" max="2" width="14.7109375" customWidth="1"/>
    <col min="3" max="3" width="12.7109375" customWidth="1"/>
    <col min="4" max="4" width="12.28515625" customWidth="1"/>
    <col min="5" max="5" width="10.7109375" bestFit="1" customWidth="1"/>
    <col min="6" max="6" width="11.7109375" bestFit="1" customWidth="1"/>
    <col min="7" max="7" width="9.140625" customWidth="1"/>
    <col min="8" max="8" width="11.28515625" customWidth="1"/>
    <col min="9" max="9" width="12.28515625" customWidth="1"/>
    <col min="10" max="10" width="9.140625" bestFit="1" customWidth="1"/>
    <col min="11" max="11" width="19" customWidth="1"/>
    <col min="12" max="12" width="18.28515625" customWidth="1"/>
    <col min="13" max="13" width="9.28515625" style="95" customWidth="1"/>
    <col min="14" max="15" width="4.42578125" hidden="1" customWidth="1"/>
    <col min="16" max="16" width="4.140625" hidden="1" customWidth="1"/>
    <col min="17" max="19" width="9.140625" bestFit="1" customWidth="1"/>
    <col min="20" max="20" width="11.5703125" customWidth="1"/>
    <col min="21" max="21" width="12.7109375" customWidth="1"/>
    <col min="22" max="22" width="9.42578125" customWidth="1"/>
    <col min="23" max="23" width="9.140625" bestFit="1" customWidth="1"/>
    <col min="24" max="24" width="12.28515625" customWidth="1"/>
    <col min="25" max="25" width="9.140625" bestFit="1" customWidth="1"/>
    <col min="26" max="26" width="12.7109375" customWidth="1"/>
    <col min="27" max="27" width="11.85546875" customWidth="1"/>
    <col min="28" max="28" width="9.5703125" customWidth="1"/>
    <col min="29" max="29" width="9" bestFit="1" customWidth="1"/>
    <col min="30" max="30" width="12.42578125" customWidth="1"/>
    <col min="31" max="31" width="9" bestFit="1" customWidth="1"/>
    <col min="32" max="32" width="12" customWidth="1"/>
    <col min="33" max="33" width="12.42578125" customWidth="1"/>
    <col min="34" max="34" width="9.42578125" customWidth="1"/>
    <col min="35" max="35" width="9.5703125" customWidth="1"/>
    <col min="36" max="36" width="12" customWidth="1"/>
    <col min="37" max="37" width="9" bestFit="1" customWidth="1"/>
    <col min="38" max="38" width="12.140625" customWidth="1"/>
    <col min="39" max="39" width="12.42578125" customWidth="1"/>
    <col min="40" max="40" width="9.28515625" customWidth="1"/>
    <col min="41" max="41" width="12.42578125" customWidth="1"/>
    <col min="42" max="42" width="12" customWidth="1"/>
    <col min="43" max="43" width="11.7109375" customWidth="1"/>
    <col min="44" max="44" width="12" customWidth="1"/>
    <col min="45" max="45" width="14.140625" customWidth="1"/>
    <col min="46" max="46" width="8.85546875" customWidth="1"/>
    <col min="47" max="47" width="11.28515625" customWidth="1"/>
    <col min="48" max="48" width="13.28515625" customWidth="1"/>
    <col min="49" max="49" width="9" bestFit="1" customWidth="1"/>
    <col min="50" max="50" width="10.42578125" customWidth="1"/>
    <col min="51" max="51" width="12.5703125" customWidth="1"/>
    <col min="52" max="52" width="9" bestFit="1" customWidth="1"/>
    <col min="53" max="53" width="11.5703125" customWidth="1"/>
    <col min="54" max="54" width="11.85546875" customWidth="1"/>
    <col min="55" max="55" width="9.28515625" customWidth="1"/>
    <col min="56" max="56" width="9.85546875" customWidth="1"/>
    <col min="57" max="57" width="12.28515625" customWidth="1"/>
    <col min="58" max="58" width="9" bestFit="1" customWidth="1"/>
    <col min="59" max="59" width="11.7109375" customWidth="1"/>
    <col min="60" max="60" width="12.140625" customWidth="1"/>
    <col min="61" max="61" width="9.28515625" customWidth="1"/>
    <col min="62" max="62" width="9.5703125" customWidth="1"/>
    <col min="63" max="63" width="12.7109375" customWidth="1"/>
    <col min="64" max="64" width="9" bestFit="1" customWidth="1"/>
    <col min="65" max="65" width="10.5703125" customWidth="1"/>
    <col min="66" max="66" width="12.7109375" customWidth="1"/>
    <col min="67" max="67" width="10.7109375" customWidth="1"/>
    <col min="68" max="68" width="19" customWidth="1"/>
    <col min="69" max="69" width="19.42578125" customWidth="1"/>
    <col min="70" max="70" width="12.7109375" customWidth="1"/>
    <col min="71" max="71" width="11.7109375" customWidth="1"/>
    <col min="72" max="72" width="12.28515625" customWidth="1"/>
    <col min="73" max="73" width="10.140625" customWidth="1"/>
    <col min="74" max="74" width="13" hidden="1" customWidth="1"/>
    <col min="75" max="75" width="13.42578125" hidden="1" customWidth="1"/>
    <col min="76" max="76" width="10.28515625" hidden="1" customWidth="1"/>
    <col min="77" max="78" width="13" hidden="1" customWidth="1"/>
    <col min="79" max="79" width="9" hidden="1" customWidth="1"/>
    <col min="80" max="80" width="13.5703125" hidden="1" customWidth="1"/>
    <col min="81" max="81" width="12.42578125" hidden="1" customWidth="1"/>
    <col min="82" max="82" width="9.85546875" hidden="1" customWidth="1"/>
    <col min="83" max="83" width="11.28515625" hidden="1" customWidth="1"/>
    <col min="84" max="84" width="12.28515625" hidden="1" customWidth="1"/>
    <col min="85" max="85" width="11" hidden="1" customWidth="1"/>
    <col min="86" max="86" width="13.28515625" hidden="1" customWidth="1"/>
    <col min="87" max="87" width="13" hidden="1" customWidth="1"/>
    <col min="88" max="88" width="9.7109375" hidden="1" customWidth="1"/>
    <col min="89" max="90" width="13.5703125" hidden="1" customWidth="1"/>
    <col min="91" max="91" width="10.140625" style="95" hidden="1" customWidth="1"/>
    <col min="92" max="92" width="10.7109375" style="46" customWidth="1"/>
    <col min="93" max="93" width="10.42578125" style="46" customWidth="1"/>
    <col min="94" max="95" width="9.140625" style="46" customWidth="1"/>
    <col min="96" max="98" width="9.140625" bestFit="1" customWidth="1"/>
    <col min="99" max="99" width="10.5703125" customWidth="1"/>
    <col min="100" max="100" width="9.140625" bestFit="1" customWidth="1"/>
    <col min="101" max="102" width="11" bestFit="1" customWidth="1"/>
    <col min="103" max="103" width="11" style="95" customWidth="1"/>
    <col min="104" max="104" width="11" bestFit="1" customWidth="1"/>
    <col min="105" max="107" width="11" style="95" hidden="1" customWidth="1"/>
    <col min="108" max="108" width="9.140625" style="95" hidden="1" customWidth="1"/>
    <col min="109" max="109" width="9" style="95" hidden="1" customWidth="1"/>
    <col min="110" max="110" width="10.85546875" bestFit="1" customWidth="1"/>
    <col min="111" max="112" width="9" bestFit="1" customWidth="1"/>
  </cols>
  <sheetData>
    <row r="2" spans="1:112" ht="138" customHeight="1">
      <c r="A2" s="445" t="s">
        <v>0</v>
      </c>
      <c r="B2" s="545" t="s">
        <v>44</v>
      </c>
      <c r="C2" s="546"/>
      <c r="D2" s="547"/>
      <c r="E2" s="537" t="s">
        <v>45</v>
      </c>
      <c r="F2" s="538"/>
      <c r="G2" s="538"/>
      <c r="H2" s="538"/>
      <c r="I2" s="538"/>
      <c r="J2" s="538"/>
      <c r="K2" s="551" t="s">
        <v>117</v>
      </c>
      <c r="L2" s="552"/>
      <c r="M2" s="553"/>
      <c r="N2" s="548" t="s">
        <v>47</v>
      </c>
      <c r="O2" s="549"/>
      <c r="P2" s="550"/>
      <c r="Q2" s="544" t="s">
        <v>48</v>
      </c>
      <c r="R2" s="544"/>
      <c r="S2" s="544"/>
      <c r="T2" s="544"/>
      <c r="U2" s="544"/>
      <c r="V2" s="544"/>
      <c r="W2" s="534" t="s">
        <v>49</v>
      </c>
      <c r="X2" s="535"/>
      <c r="Y2" s="535"/>
      <c r="Z2" s="535"/>
      <c r="AA2" s="535"/>
      <c r="AB2" s="536"/>
      <c r="AC2" s="539" t="s">
        <v>50</v>
      </c>
      <c r="AD2" s="539"/>
      <c r="AE2" s="539"/>
      <c r="AF2" s="539"/>
      <c r="AG2" s="539"/>
      <c r="AH2" s="539"/>
      <c r="AI2" s="543" t="s">
        <v>51</v>
      </c>
      <c r="AJ2" s="543"/>
      <c r="AK2" s="543"/>
      <c r="AL2" s="543"/>
      <c r="AM2" s="543"/>
      <c r="AN2" s="543"/>
      <c r="AO2" s="540" t="s">
        <v>52</v>
      </c>
      <c r="AP2" s="541"/>
      <c r="AQ2" s="541"/>
      <c r="AR2" s="541"/>
      <c r="AS2" s="541"/>
      <c r="AT2" s="542"/>
      <c r="AU2" s="566" t="s">
        <v>82</v>
      </c>
      <c r="AV2" s="567"/>
      <c r="AW2" s="568"/>
      <c r="AX2" s="572" t="s">
        <v>54</v>
      </c>
      <c r="AY2" s="572"/>
      <c r="AZ2" s="572"/>
      <c r="BA2" s="572"/>
      <c r="BB2" s="572"/>
      <c r="BC2" s="572"/>
      <c r="BD2" s="573" t="s">
        <v>55</v>
      </c>
      <c r="BE2" s="573"/>
      <c r="BF2" s="573"/>
      <c r="BG2" s="573"/>
      <c r="BH2" s="573"/>
      <c r="BI2" s="573"/>
      <c r="BJ2" s="569" t="s">
        <v>56</v>
      </c>
      <c r="BK2" s="570"/>
      <c r="BL2" s="570"/>
      <c r="BM2" s="570"/>
      <c r="BN2" s="570"/>
      <c r="BO2" s="571"/>
      <c r="BP2" s="574" t="s">
        <v>57</v>
      </c>
      <c r="BQ2" s="575"/>
      <c r="BR2" s="576"/>
      <c r="BS2" s="554" t="s">
        <v>58</v>
      </c>
      <c r="BT2" s="555"/>
      <c r="BU2" s="556"/>
      <c r="BV2" s="530" t="s">
        <v>59</v>
      </c>
      <c r="BW2" s="530"/>
      <c r="BX2" s="530"/>
      <c r="BY2" s="557" t="s">
        <v>60</v>
      </c>
      <c r="BZ2" s="558"/>
      <c r="CA2" s="559"/>
      <c r="CB2" s="560" t="s">
        <v>61</v>
      </c>
      <c r="CC2" s="561"/>
      <c r="CD2" s="562"/>
      <c r="CE2" s="533" t="s">
        <v>62</v>
      </c>
      <c r="CF2" s="533"/>
      <c r="CG2" s="533"/>
      <c r="CH2" s="563" t="s">
        <v>63</v>
      </c>
      <c r="CI2" s="564"/>
      <c r="CJ2" s="565"/>
      <c r="CK2" s="534" t="s">
        <v>64</v>
      </c>
      <c r="CL2" s="535"/>
      <c r="CM2" s="536"/>
      <c r="CN2" s="532" t="s">
        <v>118</v>
      </c>
      <c r="CO2" s="532"/>
      <c r="CP2" s="532"/>
      <c r="CQ2" s="532"/>
      <c r="CR2" s="532"/>
      <c r="CS2" s="531" t="s">
        <v>119</v>
      </c>
      <c r="CT2" s="531"/>
      <c r="CU2" s="531"/>
      <c r="CV2" s="531"/>
      <c r="CW2" s="529" t="s">
        <v>120</v>
      </c>
      <c r="CX2" s="529"/>
      <c r="CY2" s="529"/>
      <c r="CZ2" s="529"/>
      <c r="DA2" s="529"/>
      <c r="DB2" s="529"/>
      <c r="DC2" s="529"/>
      <c r="DD2" s="529"/>
      <c r="DE2" s="529"/>
      <c r="DF2" s="529"/>
      <c r="DG2" s="95"/>
      <c r="DH2" s="95"/>
    </row>
    <row r="3" spans="1:112" s="1" customFormat="1" ht="140.25" customHeight="1">
      <c r="A3" s="446"/>
      <c r="B3" s="404" t="s">
        <v>121</v>
      </c>
      <c r="C3" s="404" t="s">
        <v>122</v>
      </c>
      <c r="D3" s="404" t="s">
        <v>123</v>
      </c>
      <c r="E3" s="54" t="s">
        <v>121</v>
      </c>
      <c r="F3" s="54" t="s">
        <v>122</v>
      </c>
      <c r="G3" s="54" t="s">
        <v>123</v>
      </c>
      <c r="H3" s="54" t="s">
        <v>124</v>
      </c>
      <c r="I3" s="55" t="s">
        <v>125</v>
      </c>
      <c r="J3" s="56" t="s">
        <v>126</v>
      </c>
      <c r="K3" s="57" t="s">
        <v>127</v>
      </c>
      <c r="L3" s="57" t="s">
        <v>128</v>
      </c>
      <c r="M3" s="57" t="s">
        <v>123</v>
      </c>
      <c r="N3" s="397" t="s">
        <v>129</v>
      </c>
      <c r="O3" s="59" t="s">
        <v>130</v>
      </c>
      <c r="P3" s="397" t="s">
        <v>131</v>
      </c>
      <c r="Q3" s="399" t="s">
        <v>121</v>
      </c>
      <c r="R3" s="60" t="s">
        <v>122</v>
      </c>
      <c r="S3" s="399" t="s">
        <v>123</v>
      </c>
      <c r="T3" s="256" t="s">
        <v>124</v>
      </c>
      <c r="U3" s="256" t="s">
        <v>125</v>
      </c>
      <c r="V3" s="399" t="s">
        <v>126</v>
      </c>
      <c r="W3" s="405" t="s">
        <v>132</v>
      </c>
      <c r="X3" s="405" t="s">
        <v>133</v>
      </c>
      <c r="Y3" s="412" t="s">
        <v>123</v>
      </c>
      <c r="Z3" s="405" t="s">
        <v>124</v>
      </c>
      <c r="AA3" s="405" t="s">
        <v>125</v>
      </c>
      <c r="AB3" s="405" t="s">
        <v>126</v>
      </c>
      <c r="AC3" s="397" t="s">
        <v>132</v>
      </c>
      <c r="AD3" s="59" t="s">
        <v>133</v>
      </c>
      <c r="AE3" s="397" t="s">
        <v>123</v>
      </c>
      <c r="AF3" s="397" t="s">
        <v>124</v>
      </c>
      <c r="AG3" s="397" t="s">
        <v>125</v>
      </c>
      <c r="AH3" s="397" t="s">
        <v>126</v>
      </c>
      <c r="AI3" s="398" t="s">
        <v>132</v>
      </c>
      <c r="AJ3" s="20" t="s">
        <v>133</v>
      </c>
      <c r="AK3" s="398" t="s">
        <v>123</v>
      </c>
      <c r="AL3" s="398" t="s">
        <v>124</v>
      </c>
      <c r="AM3" s="398" t="s">
        <v>125</v>
      </c>
      <c r="AN3" s="398" t="s">
        <v>126</v>
      </c>
      <c r="AO3" s="406" t="s">
        <v>132</v>
      </c>
      <c r="AP3" s="15" t="s">
        <v>133</v>
      </c>
      <c r="AQ3" s="406" t="s">
        <v>123</v>
      </c>
      <c r="AR3" s="406" t="s">
        <v>124</v>
      </c>
      <c r="AS3" s="406" t="s">
        <v>125</v>
      </c>
      <c r="AT3" s="406" t="s">
        <v>126</v>
      </c>
      <c r="AU3" s="407" t="s">
        <v>134</v>
      </c>
      <c r="AV3" s="62" t="s">
        <v>130</v>
      </c>
      <c r="AW3" s="407" t="s">
        <v>131</v>
      </c>
      <c r="AX3" s="395" t="s">
        <v>121</v>
      </c>
      <c r="AY3" s="63" t="s">
        <v>122</v>
      </c>
      <c r="AZ3" s="395" t="s">
        <v>123</v>
      </c>
      <c r="BA3" s="395" t="s">
        <v>135</v>
      </c>
      <c r="BB3" s="395" t="s">
        <v>136</v>
      </c>
      <c r="BC3" s="395" t="s">
        <v>126</v>
      </c>
      <c r="BD3" s="396" t="s">
        <v>121</v>
      </c>
      <c r="BE3" s="396" t="s">
        <v>122</v>
      </c>
      <c r="BF3" s="396" t="s">
        <v>123</v>
      </c>
      <c r="BG3" s="396" t="s">
        <v>137</v>
      </c>
      <c r="BH3" s="396" t="s">
        <v>138</v>
      </c>
      <c r="BI3" s="396" t="s">
        <v>126</v>
      </c>
      <c r="BJ3" s="411" t="s">
        <v>121</v>
      </c>
      <c r="BK3" s="411" t="s">
        <v>122</v>
      </c>
      <c r="BL3" s="411" t="s">
        <v>123</v>
      </c>
      <c r="BM3" s="411" t="s">
        <v>139</v>
      </c>
      <c r="BN3" s="411" t="s">
        <v>140</v>
      </c>
      <c r="BO3" s="411" t="s">
        <v>126</v>
      </c>
      <c r="BP3" s="296" t="s">
        <v>134</v>
      </c>
      <c r="BQ3" s="300" t="s">
        <v>130</v>
      </c>
      <c r="BR3" s="296" t="s">
        <v>131</v>
      </c>
      <c r="BS3" s="295" t="s">
        <v>134</v>
      </c>
      <c r="BT3" s="295" t="s">
        <v>130</v>
      </c>
      <c r="BU3" s="295" t="s">
        <v>131</v>
      </c>
      <c r="BV3" s="256" t="s">
        <v>141</v>
      </c>
      <c r="BW3" s="256" t="s">
        <v>142</v>
      </c>
      <c r="BX3" s="256" t="s">
        <v>131</v>
      </c>
      <c r="BY3" s="308" t="s">
        <v>121</v>
      </c>
      <c r="BZ3" s="308" t="s">
        <v>122</v>
      </c>
      <c r="CA3" s="308" t="s">
        <v>123</v>
      </c>
      <c r="CB3" s="297" t="s">
        <v>121</v>
      </c>
      <c r="CC3" s="297" t="s">
        <v>122</v>
      </c>
      <c r="CD3" s="297" t="s">
        <v>123</v>
      </c>
      <c r="CE3" s="403" t="s">
        <v>134</v>
      </c>
      <c r="CF3" s="403" t="s">
        <v>130</v>
      </c>
      <c r="CG3" s="403" t="s">
        <v>131</v>
      </c>
      <c r="CH3" s="61" t="s">
        <v>143</v>
      </c>
      <c r="CI3" s="61" t="s">
        <v>144</v>
      </c>
      <c r="CJ3" s="61" t="s">
        <v>131</v>
      </c>
      <c r="CK3" s="405" t="s">
        <v>143</v>
      </c>
      <c r="CL3" s="405" t="s">
        <v>144</v>
      </c>
      <c r="CM3" s="405" t="s">
        <v>131</v>
      </c>
      <c r="CN3" s="402" t="s">
        <v>145</v>
      </c>
      <c r="CO3" s="83" t="s">
        <v>146</v>
      </c>
      <c r="CP3" s="402" t="s">
        <v>147</v>
      </c>
      <c r="CQ3" s="402" t="s">
        <v>148</v>
      </c>
      <c r="CR3" s="402" t="s">
        <v>149</v>
      </c>
      <c r="CS3" s="401" t="s">
        <v>150</v>
      </c>
      <c r="CT3" s="100" t="s">
        <v>151</v>
      </c>
      <c r="CU3" s="85" t="s">
        <v>152</v>
      </c>
      <c r="CV3" s="85" t="s">
        <v>153</v>
      </c>
      <c r="CW3" s="89" t="s">
        <v>154</v>
      </c>
      <c r="CX3" s="400" t="s">
        <v>155</v>
      </c>
      <c r="CY3" s="400" t="s">
        <v>156</v>
      </c>
      <c r="CZ3" s="90" t="s">
        <v>157</v>
      </c>
      <c r="DA3" s="90"/>
      <c r="DB3" s="90"/>
      <c r="DC3" s="90"/>
      <c r="DD3" s="90"/>
      <c r="DE3" s="90"/>
      <c r="DF3" s="90" t="s">
        <v>104</v>
      </c>
      <c r="DG3" s="394"/>
      <c r="DH3" s="394"/>
    </row>
    <row r="4" spans="1:112" s="189" customFormat="1" ht="26.45" customHeight="1">
      <c r="A4" s="44" t="s">
        <v>31</v>
      </c>
      <c r="B4" s="45" t="e">
        <f>'к среднему по РА'!E4</f>
        <v>#REF!</v>
      </c>
      <c r="C4" s="45" t="e">
        <f>коэффициенты!E4</f>
        <v>#REF!</v>
      </c>
      <c r="D4" s="43" t="e">
        <f>IF(B4&gt;2,2*C4,B4*C4)</f>
        <v>#REF!</v>
      </c>
      <c r="E4" s="45" t="e">
        <f>'к среднему по РА'!G4</f>
        <v>#REF!</v>
      </c>
      <c r="F4" s="45" t="e">
        <f>коэффициенты!G4</f>
        <v>#REF!</v>
      </c>
      <c r="G4" s="43" t="e">
        <f>IF(E4&gt;2,2*F4,E4*F4)</f>
        <v>#REF!</v>
      </c>
      <c r="H4" s="45" t="e">
        <f>'к среднему по РА'!I4</f>
        <v>#REF!</v>
      </c>
      <c r="I4" s="24" t="e">
        <f>коэффициенты!I4</f>
        <v>#REF!</v>
      </c>
      <c r="J4" s="51" t="e">
        <f>IF(H4&gt;2,2*I4,H4*I4)</f>
        <v>#REF!</v>
      </c>
      <c r="K4" s="45" t="e">
        <f>'к среднему по РА'!M4</f>
        <v>#REF!</v>
      </c>
      <c r="L4" s="24" t="e">
        <f>коэффициенты!K4</f>
        <v>#REF!</v>
      </c>
      <c r="M4" s="43" t="e">
        <f>IF(K4&gt;2,2*L4,K4*L4)</f>
        <v>#REF!</v>
      </c>
      <c r="N4" s="45" t="e">
        <f>'к среднему по РА'!O4</f>
        <v>#REF!</v>
      </c>
      <c r="O4" s="45" t="e">
        <f>коэффициенты!M4</f>
        <v>#REF!</v>
      </c>
      <c r="P4" s="310" t="e">
        <f>IF(N4&gt;2,2*O4,N4*O4)</f>
        <v>#REF!</v>
      </c>
      <c r="Q4" s="45" t="e">
        <f>'к среднему по РА'!Q4</f>
        <v>#REF!</v>
      </c>
      <c r="R4" s="45" t="e">
        <f>коэффициенты!O4</f>
        <v>#REF!</v>
      </c>
      <c r="S4" s="310" t="e">
        <f>IF(Q4&gt;2,2*R4,Q4*R4)</f>
        <v>#REF!</v>
      </c>
      <c r="T4" s="45" t="e">
        <f>'к среднему по РА'!S4</f>
        <v>#REF!</v>
      </c>
      <c r="U4" s="24" t="e">
        <f>коэффициенты!Q4</f>
        <v>#REF!</v>
      </c>
      <c r="V4" s="51" t="e">
        <f>IF(T4&gt;2,2*U4,T4*U4)</f>
        <v>#REF!</v>
      </c>
      <c r="W4" s="96" t="e">
        <f>'к среднему по РА'!U4</f>
        <v>#REF!</v>
      </c>
      <c r="X4" s="96" t="e">
        <f>коэффициенты!S4</f>
        <v>#REF!</v>
      </c>
      <c r="Y4" s="310" t="e">
        <f>IF(W4&gt;2,2*X4,W4*X4)</f>
        <v>#REF!</v>
      </c>
      <c r="Z4" s="96" t="e">
        <f>'к среднему по РА'!W4</f>
        <v>#REF!</v>
      </c>
      <c r="AA4" s="96" t="e">
        <f>коэффициенты!U4</f>
        <v>#REF!</v>
      </c>
      <c r="AB4" s="51" t="e">
        <f>IF(Z4&gt;2,2*AA4,Z4*AA4)</f>
        <v>#REF!</v>
      </c>
      <c r="AC4" s="96" t="e">
        <f>'к среднему по РА'!Y4</f>
        <v>#REF!</v>
      </c>
      <c r="AD4" s="96" t="e">
        <f>коэффициенты!W4</f>
        <v>#REF!</v>
      </c>
      <c r="AE4" s="310" t="e">
        <f>IF(AC4&gt;2,2*AD4,AC4*AD4)</f>
        <v>#REF!</v>
      </c>
      <c r="AF4" s="96" t="e">
        <f>'к среднему по РА'!AA4</f>
        <v>#REF!</v>
      </c>
      <c r="AG4" s="96" t="e">
        <f>коэффициенты!Y4</f>
        <v>#REF!</v>
      </c>
      <c r="AH4" s="51" t="e">
        <f>IF(AF4&gt;2,2*AG4,AF4*AG4)</f>
        <v>#REF!</v>
      </c>
      <c r="AI4" s="96" t="e">
        <f>'к среднему по РА'!AC4</f>
        <v>#REF!</v>
      </c>
      <c r="AJ4" s="96" t="e">
        <f>коэффициенты!AA4</f>
        <v>#REF!</v>
      </c>
      <c r="AK4" s="310" t="e">
        <f>IF(AI4&gt;2,2*AJ4,AI4*AJ4)</f>
        <v>#REF!</v>
      </c>
      <c r="AL4" s="96" t="e">
        <f>'к среднему по РА'!AE4</f>
        <v>#REF!</v>
      </c>
      <c r="AM4" s="96" t="e">
        <f>коэффициенты!AC4</f>
        <v>#REF!</v>
      </c>
      <c r="AN4" s="51" t="e">
        <f>IF(AL4&gt;2,2*AM4,AL4*AM4)</f>
        <v>#REF!</v>
      </c>
      <c r="AO4" s="328"/>
      <c r="AP4" s="328"/>
      <c r="AQ4" s="328"/>
      <c r="AR4" s="328"/>
      <c r="AS4" s="328"/>
      <c r="AT4" s="328"/>
      <c r="AU4" s="96" t="e">
        <f>'к среднему по РА'!AK4</f>
        <v>#REF!</v>
      </c>
      <c r="AV4" s="96" t="e">
        <f>коэффициенты!AI4</f>
        <v>#REF!</v>
      </c>
      <c r="AW4" s="344" t="e">
        <f>IF(AU4&gt;2,2*AV4,AU4*AV4)</f>
        <v>#REF!</v>
      </c>
      <c r="AX4" s="96" t="e">
        <f>'к среднему по РА'!AM4</f>
        <v>#REF!</v>
      </c>
      <c r="AY4" s="96" t="e">
        <f>коэффициенты!AK4</f>
        <v>#REF!</v>
      </c>
      <c r="AZ4" s="310" t="e">
        <f>IF(AX4&gt;2,2*AY4,AX4*AY4)</f>
        <v>#REF!</v>
      </c>
      <c r="BA4" s="96" t="e">
        <f>'к среднему по РА'!AO4</f>
        <v>#REF!</v>
      </c>
      <c r="BB4" s="96" t="e">
        <f>коэффициенты!AM4</f>
        <v>#REF!</v>
      </c>
      <c r="BC4" s="51" t="e">
        <f>IF(BA4&gt;2,2*BB4,BA4*BB4)</f>
        <v>#REF!</v>
      </c>
      <c r="BD4" s="96" t="e">
        <f>'к среднему по РА'!AQ4</f>
        <v>#REF!</v>
      </c>
      <c r="BE4" s="96" t="e">
        <f>коэффициенты!AO4</f>
        <v>#REF!</v>
      </c>
      <c r="BF4" s="310" t="e">
        <f>IF(BD4&gt;2,2*BE4,BD4*BE4)</f>
        <v>#REF!</v>
      </c>
      <c r="BG4" s="45" t="e">
        <f>'к среднему по РА'!AS4</f>
        <v>#REF!</v>
      </c>
      <c r="BH4" s="45" t="e">
        <f>коэффициенты!AQ4</f>
        <v>#REF!</v>
      </c>
      <c r="BI4" s="51" t="e">
        <f>IF(BG4&gt;2,2*BH4,BG4*BH4)</f>
        <v>#REF!</v>
      </c>
      <c r="BJ4" s="45" t="e">
        <f>'к среднему по РА'!AU4</f>
        <v>#REF!</v>
      </c>
      <c r="BK4" s="45" t="e">
        <f>коэффициенты!AS4</f>
        <v>#REF!</v>
      </c>
      <c r="BL4" s="310" t="e">
        <f>IF(BJ4&gt;2,2*BK4,BJ4*BK4)</f>
        <v>#REF!</v>
      </c>
      <c r="BM4" s="45" t="e">
        <f>'к среднему по РА'!AW4</f>
        <v>#REF!</v>
      </c>
      <c r="BN4" s="45" t="e">
        <f>коэффициенты!AU4</f>
        <v>#REF!</v>
      </c>
      <c r="BO4" s="51" t="e">
        <f>IF(BM4&gt;2,2*BN4,BM4*BN4)</f>
        <v>#REF!</v>
      </c>
      <c r="BP4" s="45" t="e">
        <f>'к среднему по РА'!AY4</f>
        <v>#REF!</v>
      </c>
      <c r="BQ4" s="45" t="e">
        <f>коэффициенты!AW4</f>
        <v>#REF!</v>
      </c>
      <c r="BR4" s="344" t="e">
        <f>IF(BP4&gt;2,2*BQ4,BP4*BQ4)</f>
        <v>#REF!</v>
      </c>
      <c r="BS4" s="45" t="e">
        <f>'к среднему по РА'!BA4</f>
        <v>#REF!</v>
      </c>
      <c r="BT4" s="45" t="e">
        <f>коэффициенты!AY4</f>
        <v>#REF!</v>
      </c>
      <c r="BU4" s="344" t="e">
        <f>IF(BS4&gt;2,2*BT4,BS4*BT4)</f>
        <v>#REF!</v>
      </c>
      <c r="BV4" s="45" t="e">
        <f>'к среднему по РА'!BC4</f>
        <v>#REF!</v>
      </c>
      <c r="BW4" s="45" t="e">
        <f>коэффициенты!BA4</f>
        <v>#REF!</v>
      </c>
      <c r="BX4" s="310" t="e">
        <f>IF(BV4&gt;2,2*BW4,BV4*BW4)</f>
        <v>#REF!</v>
      </c>
      <c r="BY4" s="45" t="e">
        <f>'к среднему по РА'!BE4</f>
        <v>#REF!</v>
      </c>
      <c r="BZ4" s="45" t="e">
        <f>коэффициенты!BC4</f>
        <v>#REF!</v>
      </c>
      <c r="CA4" s="310" t="e">
        <f>IF(BY4&gt;2,2*BZ4,BY4*BZ4)</f>
        <v>#REF!</v>
      </c>
      <c r="CB4" s="45" t="e">
        <f>'к среднему по РА'!BG4</f>
        <v>#REF!</v>
      </c>
      <c r="CC4" s="45" t="e">
        <f>коэффициенты!BE4</f>
        <v>#REF!</v>
      </c>
      <c r="CD4" s="310" t="e">
        <f>IF(CB4&gt;2,2*CC4,CB4*CC4)</f>
        <v>#REF!</v>
      </c>
      <c r="CE4" s="45" t="e">
        <f>'к среднему по РА'!BI4</f>
        <v>#REF!</v>
      </c>
      <c r="CF4" s="45" t="e">
        <f>коэффициенты!BG4</f>
        <v>#REF!</v>
      </c>
      <c r="CG4" s="310" t="e">
        <f>IF(CE4&gt;2,2*CF4,CE4*CF4)</f>
        <v>#REF!</v>
      </c>
      <c r="CH4" s="45" t="e">
        <f>'к среднему по РА'!BK4</f>
        <v>#REF!</v>
      </c>
      <c r="CI4" s="45" t="e">
        <f>коэффициенты!BI4</f>
        <v>#REF!</v>
      </c>
      <c r="CJ4" s="344" t="e">
        <f>IF(CH4&gt;2,2*CI4,CH4*CI4)</f>
        <v>#REF!</v>
      </c>
      <c r="CK4" s="328"/>
      <c r="CL4" s="328"/>
      <c r="CM4" s="328"/>
      <c r="CN4" s="333">
        <v>15</v>
      </c>
      <c r="CO4" s="334">
        <v>0</v>
      </c>
      <c r="CP4" s="333">
        <f>CN4+CO4</f>
        <v>15</v>
      </c>
      <c r="CQ4" s="335">
        <f>CN4/CP4</f>
        <v>1</v>
      </c>
      <c r="CR4" s="336">
        <f>CQ4/$CQ$15</f>
        <v>1</v>
      </c>
      <c r="CS4" s="329">
        <v>8</v>
      </c>
      <c r="CT4" s="330">
        <v>8</v>
      </c>
      <c r="CU4" s="331">
        <f>IF(CT4=0,0,CT4/CS4)</f>
        <v>1</v>
      </c>
      <c r="CV4" s="332">
        <f>IF(CT4=0,0,CU4/$CU$15)</f>
        <v>1</v>
      </c>
      <c r="CW4" s="186" t="e">
        <f>(D4+G4+S4+Y4+AE4+AK4+AZ4+BF4+BL4+M4)/10</f>
        <v>#REF!</v>
      </c>
      <c r="CX4" s="186" t="e">
        <f>(J4+V4+AB4+AH4+AN4+BC4+BI4+BO4)/8</f>
        <v>#REF!</v>
      </c>
      <c r="CY4" s="186" t="e">
        <f>(AW4+BR4+BU4)/3</f>
        <v>#REF!</v>
      </c>
      <c r="CZ4" s="187" t="e">
        <f>(0.4*$CW4)+(0.25*$CX4)+(0.25*$CY4)+(0.04*$CR4)+(0.06*$CV4)</f>
        <v>#REF!</v>
      </c>
      <c r="DA4" s="187" t="e">
        <f>(0.4*CW4)</f>
        <v>#REF!</v>
      </c>
      <c r="DB4" s="187" t="e">
        <f>0.25*$CX4</f>
        <v>#REF!</v>
      </c>
      <c r="DC4" s="187" t="e">
        <f>0.25*$CY4</f>
        <v>#REF!</v>
      </c>
      <c r="DD4" s="187">
        <f>0.04*$CR4</f>
        <v>0.04</v>
      </c>
      <c r="DE4" s="187">
        <f>0.06*$CV4</f>
        <v>0.06</v>
      </c>
      <c r="DF4" s="188" t="e">
        <f>RANK(CZ4,CZ$4:CZ$14,0)</f>
        <v>#REF!</v>
      </c>
    </row>
    <row r="5" spans="1:112" s="189" customFormat="1" ht="21" customHeight="1">
      <c r="A5" s="47" t="s">
        <v>33</v>
      </c>
      <c r="B5" s="45" t="e">
        <f>'к среднему по РА'!E5</f>
        <v>#REF!</v>
      </c>
      <c r="C5" s="45" t="e">
        <f>коэффициенты!E5</f>
        <v>#REF!</v>
      </c>
      <c r="D5" s="43" t="e">
        <f t="shared" ref="D5:D14" si="0">IF(B5&gt;2,2*C5,B5*C5)</f>
        <v>#REF!</v>
      </c>
      <c r="E5" s="45" t="e">
        <f>'к среднему по РА'!G5</f>
        <v>#REF!</v>
      </c>
      <c r="F5" s="45" t="e">
        <f>коэффициенты!G5</f>
        <v>#REF!</v>
      </c>
      <c r="G5" s="43" t="e">
        <f t="shared" ref="G5:G14" si="1">IF(E5&gt;2,2*F5,E5*F5)</f>
        <v>#REF!</v>
      </c>
      <c r="H5" s="45" t="e">
        <f>'к среднему по РА'!I5</f>
        <v>#REF!</v>
      </c>
      <c r="I5" s="24" t="e">
        <f>коэффициенты!I5</f>
        <v>#REF!</v>
      </c>
      <c r="J5" s="51" t="e">
        <f t="shared" ref="J5:J14" si="2">IF(H5&gt;2,2*I5,H5*I5)</f>
        <v>#REF!</v>
      </c>
      <c r="K5" s="45" t="e">
        <f>'к среднему по РА'!M5</f>
        <v>#REF!</v>
      </c>
      <c r="L5" s="24" t="e">
        <f>коэффициенты!K5</f>
        <v>#REF!</v>
      </c>
      <c r="M5" s="43" t="e">
        <f t="shared" ref="M5:M14" si="3">IF(K5&gt;2,2*L5,K5*L5)</f>
        <v>#REF!</v>
      </c>
      <c r="N5" s="45" t="e">
        <f>'к среднему по РА'!O5</f>
        <v>#REF!</v>
      </c>
      <c r="O5" s="45" t="e">
        <f>коэффициенты!M5</f>
        <v>#REF!</v>
      </c>
      <c r="P5" s="310" t="e">
        <f t="shared" ref="P5:P14" si="4">IF(N5&gt;2,2*O5,N5*O5)</f>
        <v>#REF!</v>
      </c>
      <c r="Q5" s="45" t="e">
        <f>'к среднему по РА'!Q5</f>
        <v>#REF!</v>
      </c>
      <c r="R5" s="45" t="e">
        <f>коэффициенты!O5</f>
        <v>#REF!</v>
      </c>
      <c r="S5" s="310" t="e">
        <f t="shared" ref="S5:S14" si="5">IF(Q5&gt;2,2*R5,Q5*R5)</f>
        <v>#REF!</v>
      </c>
      <c r="T5" s="45" t="e">
        <f>'к среднему по РА'!S5</f>
        <v>#REF!</v>
      </c>
      <c r="U5" s="24" t="e">
        <f>коэффициенты!Q5</f>
        <v>#REF!</v>
      </c>
      <c r="V5" s="51" t="e">
        <f t="shared" ref="V5:V14" si="6">IF(T5&gt;2,2*U5,T5*U5)</f>
        <v>#REF!</v>
      </c>
      <c r="W5" s="96" t="e">
        <f>'к среднему по РА'!U5</f>
        <v>#REF!</v>
      </c>
      <c r="X5" s="96" t="e">
        <f>коэффициенты!S5</f>
        <v>#REF!</v>
      </c>
      <c r="Y5" s="310" t="e">
        <f t="shared" ref="Y5:Y14" si="7">IF(W5&gt;2,2*X5,W5*X5)</f>
        <v>#REF!</v>
      </c>
      <c r="Z5" s="96" t="e">
        <f>'к среднему по РА'!W5</f>
        <v>#REF!</v>
      </c>
      <c r="AA5" s="96" t="e">
        <f>коэффициенты!U5</f>
        <v>#REF!</v>
      </c>
      <c r="AB5" s="51" t="e">
        <f t="shared" ref="AB5:AB14" si="8">IF(Z5&gt;2,2*AA5,Z5*AA5)</f>
        <v>#REF!</v>
      </c>
      <c r="AC5" s="96" t="e">
        <f>'к среднему по РА'!Y5</f>
        <v>#REF!</v>
      </c>
      <c r="AD5" s="96" t="e">
        <f>коэффициенты!W5</f>
        <v>#REF!</v>
      </c>
      <c r="AE5" s="310" t="e">
        <f t="shared" ref="AE5:AE14" si="9">IF(AC5&gt;2,2*AD5,AC5*AD5)</f>
        <v>#REF!</v>
      </c>
      <c r="AF5" s="96" t="e">
        <f>'к среднему по РА'!AA5</f>
        <v>#REF!</v>
      </c>
      <c r="AG5" s="96" t="e">
        <f>коэффициенты!Y5</f>
        <v>#REF!</v>
      </c>
      <c r="AH5" s="51" t="e">
        <f t="shared" ref="AH5:AH14" si="10">IF(AF5&gt;2,2*AG5,AF5*AG5)</f>
        <v>#REF!</v>
      </c>
      <c r="AI5" s="96" t="e">
        <f>'к среднему по РА'!AC5</f>
        <v>#REF!</v>
      </c>
      <c r="AJ5" s="96" t="e">
        <f>коэффициенты!AA5</f>
        <v>#REF!</v>
      </c>
      <c r="AK5" s="310" t="e">
        <f t="shared" ref="AK5:AK14" si="11">IF(AI5&gt;2,2*AJ5,AI5*AJ5)</f>
        <v>#REF!</v>
      </c>
      <c r="AL5" s="96" t="e">
        <f>'к среднему по РА'!AE5</f>
        <v>#REF!</v>
      </c>
      <c r="AM5" s="96" t="e">
        <f>коэффициенты!AC5</f>
        <v>#REF!</v>
      </c>
      <c r="AN5" s="51" t="e">
        <f t="shared" ref="AN5:AN14" si="12">IF(AL5&gt;2,2*AM5,AL5*AM5)</f>
        <v>#REF!</v>
      </c>
      <c r="AO5" s="96" t="e">
        <f>'к среднему по РА'!AG5</f>
        <v>#REF!</v>
      </c>
      <c r="AP5" s="96" t="e">
        <f>коэффициенты!AE5</f>
        <v>#REF!</v>
      </c>
      <c r="AQ5" s="310" t="e">
        <f t="shared" ref="AQ5:AQ14" si="13">IF(AO5&gt;2,2*AP5,AO5*AP5)</f>
        <v>#REF!</v>
      </c>
      <c r="AR5" s="45" t="e">
        <f>'к среднему по РА'!AI5</f>
        <v>#REF!</v>
      </c>
      <c r="AS5" s="45" t="e">
        <f>коэффициенты!AG5</f>
        <v>#REF!</v>
      </c>
      <c r="AT5" s="51" t="e">
        <f t="shared" ref="AT5:AT14" si="14">IF(AR5&gt;2,2*AS5,AR5*AS5)</f>
        <v>#REF!</v>
      </c>
      <c r="AU5" s="96" t="e">
        <f>'к среднему по РА'!AK5</f>
        <v>#REF!</v>
      </c>
      <c r="AV5" s="96" t="e">
        <f>коэффициенты!AI5</f>
        <v>#REF!</v>
      </c>
      <c r="AW5" s="344" t="e">
        <f t="shared" ref="AW5:AW14" si="15">IF(AU5&gt;2,2*AV5,AU5*AV5)</f>
        <v>#REF!</v>
      </c>
      <c r="AX5" s="96" t="e">
        <f>'к среднему по РА'!AM5</f>
        <v>#REF!</v>
      </c>
      <c r="AY5" s="96" t="e">
        <f>коэффициенты!AK5</f>
        <v>#REF!</v>
      </c>
      <c r="AZ5" s="310" t="e">
        <f t="shared" ref="AZ5:AZ14" si="16">IF(AX5&gt;2,2*AY5,AX5*AY5)</f>
        <v>#REF!</v>
      </c>
      <c r="BA5" s="96" t="e">
        <f>'к среднему по РА'!AO5</f>
        <v>#REF!</v>
      </c>
      <c r="BB5" s="96" t="e">
        <f>коэффициенты!AM5</f>
        <v>#REF!</v>
      </c>
      <c r="BC5" s="51" t="e">
        <f t="shared" ref="BC5:BC14" si="17">IF(BA5&gt;2,2*BB5,BA5*BB5)</f>
        <v>#REF!</v>
      </c>
      <c r="BD5" s="96" t="e">
        <f>'к среднему по РА'!AQ5</f>
        <v>#REF!</v>
      </c>
      <c r="BE5" s="96" t="e">
        <f>коэффициенты!AO5</f>
        <v>#REF!</v>
      </c>
      <c r="BF5" s="310" t="e">
        <f t="shared" ref="BF5:BF14" si="18">IF(BD5&gt;2,2*BE5,BD5*BE5)</f>
        <v>#REF!</v>
      </c>
      <c r="BG5" s="45" t="e">
        <f>'к среднему по РА'!AS5</f>
        <v>#REF!</v>
      </c>
      <c r="BH5" s="45" t="e">
        <f>коэффициенты!AQ5</f>
        <v>#REF!</v>
      </c>
      <c r="BI5" s="51" t="e">
        <f t="shared" ref="BI5:BI14" si="19">IF(BG5&gt;2,2*BH5,BG5*BH5)</f>
        <v>#REF!</v>
      </c>
      <c r="BJ5" s="45" t="e">
        <f>'к среднему по РА'!AU5</f>
        <v>#REF!</v>
      </c>
      <c r="BK5" s="45" t="e">
        <f>коэффициенты!AS5</f>
        <v>#REF!</v>
      </c>
      <c r="BL5" s="310" t="e">
        <f t="shared" ref="BL5:BL14" si="20">IF(BJ5&gt;2,2*BK5,BJ5*BK5)</f>
        <v>#REF!</v>
      </c>
      <c r="BM5" s="45" t="e">
        <f>'к среднему по РА'!AW5</f>
        <v>#REF!</v>
      </c>
      <c r="BN5" s="45" t="e">
        <f>коэффициенты!AU5</f>
        <v>#REF!</v>
      </c>
      <c r="BO5" s="51" t="e">
        <f t="shared" ref="BO5:BO14" si="21">IF(BM5&gt;2,2*BN5,BM5*BN5)</f>
        <v>#REF!</v>
      </c>
      <c r="BP5" s="45" t="e">
        <f>'к среднему по РА'!AY5</f>
        <v>#REF!</v>
      </c>
      <c r="BQ5" s="45" t="e">
        <f>коэффициенты!AW5</f>
        <v>#REF!</v>
      </c>
      <c r="BR5" s="344" t="e">
        <f t="shared" ref="BR5:BR14" si="22">IF(BP5&gt;2,2*BQ5,BP5*BQ5)</f>
        <v>#REF!</v>
      </c>
      <c r="BS5" s="45" t="e">
        <f>'к среднему по РА'!BA5</f>
        <v>#REF!</v>
      </c>
      <c r="BT5" s="45" t="e">
        <f>коэффициенты!AY5</f>
        <v>#REF!</v>
      </c>
      <c r="BU5" s="344" t="e">
        <f t="shared" ref="BU5:BU14" si="23">IF(BS5&gt;2,2*BT5,BS5*BT5)</f>
        <v>#REF!</v>
      </c>
      <c r="BV5" s="45" t="e">
        <f>'к среднему по РА'!BC5</f>
        <v>#REF!</v>
      </c>
      <c r="BW5" s="45" t="e">
        <f>коэффициенты!BA5</f>
        <v>#REF!</v>
      </c>
      <c r="BX5" s="310" t="e">
        <f t="shared" ref="BX5:BX14" si="24">IF(BV5&gt;2,2*BW5,BV5*BW5)</f>
        <v>#REF!</v>
      </c>
      <c r="BY5" s="45" t="e">
        <f>'к среднему по РА'!BE5</f>
        <v>#REF!</v>
      </c>
      <c r="BZ5" s="45" t="e">
        <f>коэффициенты!BC5</f>
        <v>#REF!</v>
      </c>
      <c r="CA5" s="310" t="e">
        <f t="shared" ref="CA5:CA14" si="25">IF(BY5&gt;2,2*BZ5,BY5*BZ5)</f>
        <v>#REF!</v>
      </c>
      <c r="CB5" s="45" t="e">
        <f>'к среднему по РА'!BG5</f>
        <v>#REF!</v>
      </c>
      <c r="CC5" s="45" t="e">
        <f>коэффициенты!BE5</f>
        <v>#REF!</v>
      </c>
      <c r="CD5" s="310" t="e">
        <f t="shared" ref="CD5:CD14" si="26">IF(CB5&gt;2,2*CC5,CB5*CC5)</f>
        <v>#REF!</v>
      </c>
      <c r="CE5" s="45" t="e">
        <f>'к среднему по РА'!BI5</f>
        <v>#REF!</v>
      </c>
      <c r="CF5" s="45" t="e">
        <f>коэффициенты!BG5</f>
        <v>#REF!</v>
      </c>
      <c r="CG5" s="310" t="e">
        <f t="shared" ref="CG5:CG14" si="27">IF(CE5&gt;2,2*CF5,CE5*CF5)</f>
        <v>#REF!</v>
      </c>
      <c r="CH5" s="45" t="e">
        <f>'к среднему по РА'!BK5</f>
        <v>#REF!</v>
      </c>
      <c r="CI5" s="45" t="e">
        <f>коэффициенты!BI5</f>
        <v>#REF!</v>
      </c>
      <c r="CJ5" s="344" t="e">
        <f t="shared" ref="CJ5:CJ14" si="28">IF(CH5&gt;2,2*CI5,CH5*CI5)</f>
        <v>#REF!</v>
      </c>
      <c r="CK5" s="45" t="e">
        <f>'к среднему по РА'!BM5</f>
        <v>#REF!</v>
      </c>
      <c r="CL5" s="45" t="e">
        <f>коэффициенты!BK5</f>
        <v>#REF!</v>
      </c>
      <c r="CM5" s="344" t="e">
        <f t="shared" ref="CM5:CM14" si="29">IF(CK5&gt;2,2*CL5,CK5*CL5)</f>
        <v>#REF!</v>
      </c>
      <c r="CN5" s="333">
        <v>15</v>
      </c>
      <c r="CO5" s="334">
        <v>0</v>
      </c>
      <c r="CP5" s="333">
        <f t="shared" ref="CP5:CP15" si="30">CN5+CO5</f>
        <v>15</v>
      </c>
      <c r="CQ5" s="335">
        <f t="shared" ref="CQ5:CQ15" si="31">CN5/CP5</f>
        <v>1</v>
      </c>
      <c r="CR5" s="336">
        <f t="shared" ref="CR5:CR14" si="32">CQ5/$CQ$15</f>
        <v>1</v>
      </c>
      <c r="CS5" s="329">
        <v>8</v>
      </c>
      <c r="CT5" s="330">
        <v>8</v>
      </c>
      <c r="CU5" s="331">
        <f t="shared" ref="CU5:CU15" si="33">IF(CT5=0,0,CT5/CS5)</f>
        <v>1</v>
      </c>
      <c r="CV5" s="332">
        <f>IF(CT5=0,0,CU5/$CU$15)</f>
        <v>1</v>
      </c>
      <c r="CW5" s="186" t="e">
        <f>(D5+G5+S5+Y5+AE5+AK5+AQ5+AZ5+BF5+BL5+M5)/11</f>
        <v>#REF!</v>
      </c>
      <c r="CX5" s="186" t="e">
        <f t="shared" ref="CX5:CX14" si="34">(J5+V5+AB5+AH5+AN5+AT5+BC5+BI5+BO5)/9</f>
        <v>#REF!</v>
      </c>
      <c r="CY5" s="186" t="e">
        <f t="shared" ref="CY5:CY14" si="35">(AW5+BR5+BU5)/3</f>
        <v>#REF!</v>
      </c>
      <c r="CZ5" s="187" t="e">
        <f t="shared" ref="CZ5:CZ14" si="36">(0.4*$CW5)+(0.25*$CX5)+(0.25*$CY5)+(0.04*$CR5)+(0.06*$CV5)</f>
        <v>#REF!</v>
      </c>
      <c r="DA5" s="187" t="e">
        <f t="shared" ref="DA5:DA14" si="37">(0.4*CW5)</f>
        <v>#REF!</v>
      </c>
      <c r="DB5" s="187" t="e">
        <f t="shared" ref="DB5:DB14" si="38">0.25*$CX5</f>
        <v>#REF!</v>
      </c>
      <c r="DC5" s="187" t="e">
        <f t="shared" ref="DC5:DC14" si="39">0.25*$CY5</f>
        <v>#REF!</v>
      </c>
      <c r="DD5" s="187">
        <f t="shared" ref="DD5:DD14" si="40">0.04*$CR5</f>
        <v>0.04</v>
      </c>
      <c r="DE5" s="187">
        <f t="shared" ref="DE5:DE14" si="41">0.06*$CV5</f>
        <v>0.06</v>
      </c>
      <c r="DF5" s="188" t="e">
        <f t="shared" ref="DF5:DF14" si="42">RANK(CZ5,CZ$4:CZ$14,0)</f>
        <v>#REF!</v>
      </c>
    </row>
    <row r="6" spans="1:112" s="189" customFormat="1" ht="24.6" customHeight="1">
      <c r="A6" s="44" t="s">
        <v>34</v>
      </c>
      <c r="B6" s="45" t="e">
        <f>'к среднему по РА'!E6</f>
        <v>#REF!</v>
      </c>
      <c r="C6" s="45" t="e">
        <f>коэффициенты!E6</f>
        <v>#REF!</v>
      </c>
      <c r="D6" s="43" t="e">
        <f t="shared" si="0"/>
        <v>#REF!</v>
      </c>
      <c r="E6" s="45" t="e">
        <f>'к среднему по РА'!G6</f>
        <v>#REF!</v>
      </c>
      <c r="F6" s="45" t="e">
        <f>коэффициенты!G6</f>
        <v>#REF!</v>
      </c>
      <c r="G6" s="43" t="e">
        <f t="shared" si="1"/>
        <v>#REF!</v>
      </c>
      <c r="H6" s="45" t="e">
        <f>'к среднему по РА'!I6</f>
        <v>#REF!</v>
      </c>
      <c r="I6" s="24" t="e">
        <f>коэффициенты!I6</f>
        <v>#REF!</v>
      </c>
      <c r="J6" s="51" t="e">
        <f t="shared" si="2"/>
        <v>#REF!</v>
      </c>
      <c r="K6" s="45" t="e">
        <f>'к среднему по РА'!M6</f>
        <v>#REF!</v>
      </c>
      <c r="L6" s="24" t="e">
        <f>коэффициенты!K6</f>
        <v>#REF!</v>
      </c>
      <c r="M6" s="43" t="e">
        <f t="shared" si="3"/>
        <v>#REF!</v>
      </c>
      <c r="N6" s="45" t="e">
        <f>'к среднему по РА'!O6</f>
        <v>#REF!</v>
      </c>
      <c r="O6" s="45" t="e">
        <f>коэффициенты!M6</f>
        <v>#REF!</v>
      </c>
      <c r="P6" s="310" t="e">
        <f t="shared" si="4"/>
        <v>#REF!</v>
      </c>
      <c r="Q6" s="45" t="e">
        <f>'к среднему по РА'!Q6</f>
        <v>#REF!</v>
      </c>
      <c r="R6" s="45" t="e">
        <f>коэффициенты!O6</f>
        <v>#REF!</v>
      </c>
      <c r="S6" s="310" t="e">
        <f t="shared" si="5"/>
        <v>#REF!</v>
      </c>
      <c r="T6" s="45" t="e">
        <f>'к среднему по РА'!S6</f>
        <v>#REF!</v>
      </c>
      <c r="U6" s="24" t="e">
        <f>коэффициенты!Q6</f>
        <v>#REF!</v>
      </c>
      <c r="V6" s="51" t="e">
        <f t="shared" si="6"/>
        <v>#REF!</v>
      </c>
      <c r="W6" s="96" t="e">
        <f>'к среднему по РА'!U6</f>
        <v>#REF!</v>
      </c>
      <c r="X6" s="96" t="e">
        <f>коэффициенты!S6</f>
        <v>#REF!</v>
      </c>
      <c r="Y6" s="310" t="e">
        <f t="shared" si="7"/>
        <v>#REF!</v>
      </c>
      <c r="Z6" s="96" t="e">
        <f>'к среднему по РА'!W6</f>
        <v>#REF!</v>
      </c>
      <c r="AA6" s="96" t="e">
        <f>коэффициенты!U6</f>
        <v>#REF!</v>
      </c>
      <c r="AB6" s="51" t="e">
        <f t="shared" si="8"/>
        <v>#REF!</v>
      </c>
      <c r="AC6" s="96" t="e">
        <f>'к среднему по РА'!Y6</f>
        <v>#REF!</v>
      </c>
      <c r="AD6" s="96" t="e">
        <f>коэффициенты!W6</f>
        <v>#REF!</v>
      </c>
      <c r="AE6" s="310" t="e">
        <f t="shared" si="9"/>
        <v>#REF!</v>
      </c>
      <c r="AF6" s="96" t="e">
        <f>'к среднему по РА'!AA6</f>
        <v>#REF!</v>
      </c>
      <c r="AG6" s="96" t="e">
        <f>коэффициенты!Y6</f>
        <v>#REF!</v>
      </c>
      <c r="AH6" s="51" t="e">
        <f t="shared" si="10"/>
        <v>#REF!</v>
      </c>
      <c r="AI6" s="96" t="e">
        <f>'к среднему по РА'!AC6</f>
        <v>#REF!</v>
      </c>
      <c r="AJ6" s="96" t="e">
        <f>коэффициенты!AA6</f>
        <v>#REF!</v>
      </c>
      <c r="AK6" s="310" t="e">
        <f t="shared" si="11"/>
        <v>#REF!</v>
      </c>
      <c r="AL6" s="96" t="e">
        <f>'к среднему по РА'!AE6</f>
        <v>#REF!</v>
      </c>
      <c r="AM6" s="96" t="e">
        <f>коэффициенты!AC6</f>
        <v>#REF!</v>
      </c>
      <c r="AN6" s="51" t="e">
        <f t="shared" si="12"/>
        <v>#REF!</v>
      </c>
      <c r="AO6" s="96" t="e">
        <f>'к среднему по РА'!AG6</f>
        <v>#REF!</v>
      </c>
      <c r="AP6" s="96" t="e">
        <f>коэффициенты!AE6</f>
        <v>#REF!</v>
      </c>
      <c r="AQ6" s="310" t="e">
        <f t="shared" si="13"/>
        <v>#REF!</v>
      </c>
      <c r="AR6" s="45" t="e">
        <f>'к среднему по РА'!AI6</f>
        <v>#REF!</v>
      </c>
      <c r="AS6" s="45" t="e">
        <f>коэффициенты!AG6</f>
        <v>#REF!</v>
      </c>
      <c r="AT6" s="51" t="e">
        <f t="shared" si="14"/>
        <v>#REF!</v>
      </c>
      <c r="AU6" s="96" t="e">
        <f>'к среднему по РА'!AK6</f>
        <v>#REF!</v>
      </c>
      <c r="AV6" s="96" t="e">
        <f>коэффициенты!AI6</f>
        <v>#REF!</v>
      </c>
      <c r="AW6" s="344" t="e">
        <f t="shared" si="15"/>
        <v>#REF!</v>
      </c>
      <c r="AX6" s="96" t="e">
        <f>'к среднему по РА'!AM6</f>
        <v>#REF!</v>
      </c>
      <c r="AY6" s="96" t="e">
        <f>коэффициенты!AK6</f>
        <v>#REF!</v>
      </c>
      <c r="AZ6" s="310" t="e">
        <f t="shared" si="16"/>
        <v>#REF!</v>
      </c>
      <c r="BA6" s="96" t="e">
        <f>'к среднему по РА'!AO6</f>
        <v>#REF!</v>
      </c>
      <c r="BB6" s="96" t="e">
        <f>коэффициенты!AM6</f>
        <v>#REF!</v>
      </c>
      <c r="BC6" s="51" t="e">
        <f t="shared" si="17"/>
        <v>#REF!</v>
      </c>
      <c r="BD6" s="96" t="e">
        <f>'к среднему по РА'!AQ6</f>
        <v>#REF!</v>
      </c>
      <c r="BE6" s="96" t="e">
        <f>коэффициенты!AO6</f>
        <v>#REF!</v>
      </c>
      <c r="BF6" s="310" t="e">
        <f t="shared" si="18"/>
        <v>#REF!</v>
      </c>
      <c r="BG6" s="45" t="e">
        <f>'к среднему по РА'!AS6</f>
        <v>#REF!</v>
      </c>
      <c r="BH6" s="45" t="e">
        <f>коэффициенты!AQ6</f>
        <v>#REF!</v>
      </c>
      <c r="BI6" s="51" t="e">
        <f t="shared" si="19"/>
        <v>#REF!</v>
      </c>
      <c r="BJ6" s="45" t="e">
        <f>'к среднему по РА'!AU6</f>
        <v>#REF!</v>
      </c>
      <c r="BK6" s="45" t="e">
        <f>коэффициенты!AS6</f>
        <v>#REF!</v>
      </c>
      <c r="BL6" s="310" t="e">
        <f t="shared" si="20"/>
        <v>#REF!</v>
      </c>
      <c r="BM6" s="45" t="e">
        <f>'к среднему по РА'!AW6</f>
        <v>#REF!</v>
      </c>
      <c r="BN6" s="45" t="e">
        <f>коэффициенты!AU6</f>
        <v>#REF!</v>
      </c>
      <c r="BO6" s="51" t="e">
        <f t="shared" si="21"/>
        <v>#REF!</v>
      </c>
      <c r="BP6" s="45" t="e">
        <f>'к среднему по РА'!AY6</f>
        <v>#REF!</v>
      </c>
      <c r="BQ6" s="45" t="e">
        <f>коэффициенты!AW6</f>
        <v>#REF!</v>
      </c>
      <c r="BR6" s="344" t="e">
        <f t="shared" si="22"/>
        <v>#REF!</v>
      </c>
      <c r="BS6" s="45" t="e">
        <f>'к среднему по РА'!BA6</f>
        <v>#REF!</v>
      </c>
      <c r="BT6" s="45" t="e">
        <f>коэффициенты!AY6</f>
        <v>#REF!</v>
      </c>
      <c r="BU6" s="344" t="e">
        <f t="shared" si="23"/>
        <v>#REF!</v>
      </c>
      <c r="BV6" s="45" t="e">
        <f>'к среднему по РА'!BC6</f>
        <v>#REF!</v>
      </c>
      <c r="BW6" s="45" t="e">
        <f>коэффициенты!BA6</f>
        <v>#REF!</v>
      </c>
      <c r="BX6" s="310" t="e">
        <f t="shared" si="24"/>
        <v>#REF!</v>
      </c>
      <c r="BY6" s="45" t="e">
        <f>'к среднему по РА'!BE6</f>
        <v>#REF!</v>
      </c>
      <c r="BZ6" s="45" t="e">
        <f>коэффициенты!BC6</f>
        <v>#REF!</v>
      </c>
      <c r="CA6" s="310" t="e">
        <f t="shared" si="25"/>
        <v>#REF!</v>
      </c>
      <c r="CB6" s="45" t="e">
        <f>'к среднему по РА'!BG6</f>
        <v>#REF!</v>
      </c>
      <c r="CC6" s="45" t="e">
        <f>коэффициенты!BE6</f>
        <v>#REF!</v>
      </c>
      <c r="CD6" s="310" t="e">
        <f t="shared" si="26"/>
        <v>#REF!</v>
      </c>
      <c r="CE6" s="45" t="e">
        <f>'к среднему по РА'!BI6</f>
        <v>#REF!</v>
      </c>
      <c r="CF6" s="45" t="e">
        <f>коэффициенты!BG6</f>
        <v>#REF!</v>
      </c>
      <c r="CG6" s="310" t="e">
        <f t="shared" si="27"/>
        <v>#REF!</v>
      </c>
      <c r="CH6" s="45" t="e">
        <f>'к среднему по РА'!BK6</f>
        <v>#REF!</v>
      </c>
      <c r="CI6" s="45" t="e">
        <f>коэффициенты!BI6</f>
        <v>#REF!</v>
      </c>
      <c r="CJ6" s="344" t="e">
        <f t="shared" si="28"/>
        <v>#REF!</v>
      </c>
      <c r="CK6" s="45" t="e">
        <f>'к среднему по РА'!BM6</f>
        <v>#REF!</v>
      </c>
      <c r="CL6" s="45" t="e">
        <f>коэффициенты!BK6</f>
        <v>#REF!</v>
      </c>
      <c r="CM6" s="344" t="e">
        <f t="shared" si="29"/>
        <v>#REF!</v>
      </c>
      <c r="CN6" s="333">
        <v>15</v>
      </c>
      <c r="CO6" s="334">
        <v>0</v>
      </c>
      <c r="CP6" s="333">
        <f t="shared" si="30"/>
        <v>15</v>
      </c>
      <c r="CQ6" s="335">
        <f t="shared" si="31"/>
        <v>1</v>
      </c>
      <c r="CR6" s="336">
        <f t="shared" si="32"/>
        <v>1</v>
      </c>
      <c r="CS6" s="329">
        <v>8</v>
      </c>
      <c r="CT6" s="330">
        <v>8</v>
      </c>
      <c r="CU6" s="331">
        <f t="shared" si="33"/>
        <v>1</v>
      </c>
      <c r="CV6" s="332">
        <f>IF(CT6=0,0,CU6/$CU$15)</f>
        <v>1</v>
      </c>
      <c r="CW6" s="186" t="e">
        <f t="shared" ref="CW6:CW14" si="43">(D6+G6+S6+Y6+AE6+AK6+AQ6+AZ6+BF6+BL6+M6)/11</f>
        <v>#REF!</v>
      </c>
      <c r="CX6" s="186" t="e">
        <f t="shared" si="34"/>
        <v>#REF!</v>
      </c>
      <c r="CY6" s="186" t="e">
        <f t="shared" si="35"/>
        <v>#REF!</v>
      </c>
      <c r="CZ6" s="187" t="e">
        <f t="shared" si="36"/>
        <v>#REF!</v>
      </c>
      <c r="DA6" s="187" t="e">
        <f t="shared" si="37"/>
        <v>#REF!</v>
      </c>
      <c r="DB6" s="187" t="e">
        <f t="shared" si="38"/>
        <v>#REF!</v>
      </c>
      <c r="DC6" s="187" t="e">
        <f t="shared" si="39"/>
        <v>#REF!</v>
      </c>
      <c r="DD6" s="187">
        <f t="shared" si="40"/>
        <v>0.04</v>
      </c>
      <c r="DE6" s="187">
        <f t="shared" si="41"/>
        <v>0.06</v>
      </c>
      <c r="DF6" s="188" t="e">
        <f t="shared" si="42"/>
        <v>#REF!</v>
      </c>
    </row>
    <row r="7" spans="1:112" s="189" customFormat="1" ht="18.600000000000001" customHeight="1">
      <c r="A7" s="44" t="s">
        <v>35</v>
      </c>
      <c r="B7" s="45" t="e">
        <f>'к среднему по РА'!E7</f>
        <v>#REF!</v>
      </c>
      <c r="C7" s="45" t="e">
        <f>коэффициенты!E7</f>
        <v>#REF!</v>
      </c>
      <c r="D7" s="43" t="e">
        <f t="shared" si="0"/>
        <v>#REF!</v>
      </c>
      <c r="E7" s="45" t="e">
        <f>'к среднему по РА'!G7</f>
        <v>#REF!</v>
      </c>
      <c r="F7" s="45" t="e">
        <f>коэффициенты!G7</f>
        <v>#REF!</v>
      </c>
      <c r="G7" s="43" t="e">
        <f t="shared" si="1"/>
        <v>#REF!</v>
      </c>
      <c r="H7" s="45" t="e">
        <f>'к среднему по РА'!I7</f>
        <v>#REF!</v>
      </c>
      <c r="I7" s="24" t="e">
        <f>коэффициенты!I7</f>
        <v>#REF!</v>
      </c>
      <c r="J7" s="51" t="e">
        <f t="shared" si="2"/>
        <v>#REF!</v>
      </c>
      <c r="K7" s="45" t="e">
        <f>'к среднему по РА'!M7</f>
        <v>#REF!</v>
      </c>
      <c r="L7" s="24" t="e">
        <f>коэффициенты!K7</f>
        <v>#REF!</v>
      </c>
      <c r="M7" s="43" t="e">
        <f t="shared" si="3"/>
        <v>#REF!</v>
      </c>
      <c r="N7" s="45" t="e">
        <f>'к среднему по РА'!O7</f>
        <v>#REF!</v>
      </c>
      <c r="O7" s="45" t="e">
        <f>коэффициенты!M7</f>
        <v>#REF!</v>
      </c>
      <c r="P7" s="310" t="e">
        <f t="shared" si="4"/>
        <v>#REF!</v>
      </c>
      <c r="Q7" s="45" t="e">
        <f>'к среднему по РА'!Q7</f>
        <v>#REF!</v>
      </c>
      <c r="R7" s="45" t="e">
        <f>коэффициенты!O7</f>
        <v>#REF!</v>
      </c>
      <c r="S7" s="310" t="e">
        <f t="shared" si="5"/>
        <v>#REF!</v>
      </c>
      <c r="T7" s="45" t="e">
        <f>'к среднему по РА'!S7</f>
        <v>#REF!</v>
      </c>
      <c r="U7" s="24" t="e">
        <f>коэффициенты!Q7</f>
        <v>#REF!</v>
      </c>
      <c r="V7" s="51" t="e">
        <f t="shared" si="6"/>
        <v>#REF!</v>
      </c>
      <c r="W7" s="96" t="e">
        <f>'к среднему по РА'!U7</f>
        <v>#REF!</v>
      </c>
      <c r="X7" s="96" t="e">
        <f>коэффициенты!S7</f>
        <v>#REF!</v>
      </c>
      <c r="Y7" s="310" t="e">
        <f t="shared" si="7"/>
        <v>#REF!</v>
      </c>
      <c r="Z7" s="96" t="e">
        <f>'к среднему по РА'!W7</f>
        <v>#REF!</v>
      </c>
      <c r="AA7" s="96" t="e">
        <f>коэффициенты!U7</f>
        <v>#REF!</v>
      </c>
      <c r="AB7" s="51" t="e">
        <f t="shared" si="8"/>
        <v>#REF!</v>
      </c>
      <c r="AC7" s="96" t="e">
        <f>'к среднему по РА'!Y7</f>
        <v>#REF!</v>
      </c>
      <c r="AD7" s="96" t="e">
        <f>коэффициенты!W7</f>
        <v>#REF!</v>
      </c>
      <c r="AE7" s="310" t="e">
        <f t="shared" si="9"/>
        <v>#REF!</v>
      </c>
      <c r="AF7" s="96" t="e">
        <f>'к среднему по РА'!AA7</f>
        <v>#REF!</v>
      </c>
      <c r="AG7" s="96" t="e">
        <f>коэффициенты!Y7</f>
        <v>#REF!</v>
      </c>
      <c r="AH7" s="51" t="e">
        <f t="shared" si="10"/>
        <v>#REF!</v>
      </c>
      <c r="AI7" s="96" t="e">
        <f>'к среднему по РА'!AC7</f>
        <v>#REF!</v>
      </c>
      <c r="AJ7" s="96" t="e">
        <f>коэффициенты!AA7</f>
        <v>#REF!</v>
      </c>
      <c r="AK7" s="310" t="e">
        <f t="shared" si="11"/>
        <v>#REF!</v>
      </c>
      <c r="AL7" s="96" t="e">
        <f>'к среднему по РА'!AE7</f>
        <v>#REF!</v>
      </c>
      <c r="AM7" s="96" t="e">
        <f>коэффициенты!AC7</f>
        <v>#REF!</v>
      </c>
      <c r="AN7" s="51" t="e">
        <f t="shared" si="12"/>
        <v>#REF!</v>
      </c>
      <c r="AO7" s="96" t="e">
        <f>'к среднему по РА'!AG7</f>
        <v>#REF!</v>
      </c>
      <c r="AP7" s="96" t="e">
        <f>коэффициенты!AE7</f>
        <v>#REF!</v>
      </c>
      <c r="AQ7" s="310" t="e">
        <f t="shared" si="13"/>
        <v>#REF!</v>
      </c>
      <c r="AR7" s="45" t="e">
        <f>'к среднему по РА'!AI7</f>
        <v>#REF!</v>
      </c>
      <c r="AS7" s="45" t="e">
        <f>коэффициенты!AG7</f>
        <v>#REF!</v>
      </c>
      <c r="AT7" s="51" t="e">
        <f t="shared" si="14"/>
        <v>#REF!</v>
      </c>
      <c r="AU7" s="96" t="e">
        <f>'к среднему по РА'!AK7</f>
        <v>#REF!</v>
      </c>
      <c r="AV7" s="96" t="e">
        <f>коэффициенты!AI7</f>
        <v>#REF!</v>
      </c>
      <c r="AW7" s="344" t="e">
        <f t="shared" si="15"/>
        <v>#REF!</v>
      </c>
      <c r="AX7" s="96" t="e">
        <f>'к среднему по РА'!AM7</f>
        <v>#REF!</v>
      </c>
      <c r="AY7" s="96" t="e">
        <f>коэффициенты!AK7</f>
        <v>#REF!</v>
      </c>
      <c r="AZ7" s="310" t="e">
        <f t="shared" si="16"/>
        <v>#REF!</v>
      </c>
      <c r="BA7" s="96" t="e">
        <f>'к среднему по РА'!AO7</f>
        <v>#REF!</v>
      </c>
      <c r="BB7" s="96" t="e">
        <f>коэффициенты!AM7</f>
        <v>#REF!</v>
      </c>
      <c r="BC7" s="51" t="e">
        <f t="shared" si="17"/>
        <v>#REF!</v>
      </c>
      <c r="BD7" s="96" t="e">
        <f>'к среднему по РА'!AQ7</f>
        <v>#REF!</v>
      </c>
      <c r="BE7" s="96" t="e">
        <f>коэффициенты!AO7</f>
        <v>#REF!</v>
      </c>
      <c r="BF7" s="310" t="e">
        <f t="shared" si="18"/>
        <v>#REF!</v>
      </c>
      <c r="BG7" s="45" t="e">
        <f>'к среднему по РА'!AS7</f>
        <v>#REF!</v>
      </c>
      <c r="BH7" s="45" t="e">
        <f>коэффициенты!AQ7</f>
        <v>#REF!</v>
      </c>
      <c r="BI7" s="51" t="e">
        <f t="shared" si="19"/>
        <v>#REF!</v>
      </c>
      <c r="BJ7" s="45" t="e">
        <f>'к среднему по РА'!AU7</f>
        <v>#REF!</v>
      </c>
      <c r="BK7" s="45" t="e">
        <f>коэффициенты!AS7</f>
        <v>#REF!</v>
      </c>
      <c r="BL7" s="310" t="e">
        <f t="shared" si="20"/>
        <v>#REF!</v>
      </c>
      <c r="BM7" s="45" t="e">
        <f>'к среднему по РА'!AW7</f>
        <v>#REF!</v>
      </c>
      <c r="BN7" s="45" t="e">
        <f>коэффициенты!AU7</f>
        <v>#REF!</v>
      </c>
      <c r="BO7" s="51" t="e">
        <f t="shared" si="21"/>
        <v>#REF!</v>
      </c>
      <c r="BP7" s="45" t="e">
        <f>'к среднему по РА'!AY7</f>
        <v>#REF!</v>
      </c>
      <c r="BQ7" s="45" t="e">
        <f>коэффициенты!AW7</f>
        <v>#REF!</v>
      </c>
      <c r="BR7" s="344" t="e">
        <f t="shared" si="22"/>
        <v>#REF!</v>
      </c>
      <c r="BS7" s="45" t="e">
        <f>'к среднему по РА'!BA7</f>
        <v>#REF!</v>
      </c>
      <c r="BT7" s="45" t="e">
        <f>коэффициенты!AY7</f>
        <v>#REF!</v>
      </c>
      <c r="BU7" s="344" t="e">
        <f t="shared" si="23"/>
        <v>#REF!</v>
      </c>
      <c r="BV7" s="45" t="e">
        <f>'к среднему по РА'!BC7</f>
        <v>#REF!</v>
      </c>
      <c r="BW7" s="45" t="e">
        <f>коэффициенты!BA7</f>
        <v>#REF!</v>
      </c>
      <c r="BX7" s="310" t="e">
        <f t="shared" si="24"/>
        <v>#REF!</v>
      </c>
      <c r="BY7" s="45" t="e">
        <f>'к среднему по РА'!BE7</f>
        <v>#REF!</v>
      </c>
      <c r="BZ7" s="45" t="e">
        <f>коэффициенты!BC7</f>
        <v>#REF!</v>
      </c>
      <c r="CA7" s="310" t="e">
        <f t="shared" si="25"/>
        <v>#REF!</v>
      </c>
      <c r="CB7" s="45" t="e">
        <f>'к среднему по РА'!BG7</f>
        <v>#REF!</v>
      </c>
      <c r="CC7" s="45" t="e">
        <f>коэффициенты!BE7</f>
        <v>#REF!</v>
      </c>
      <c r="CD7" s="310" t="e">
        <f t="shared" si="26"/>
        <v>#REF!</v>
      </c>
      <c r="CE7" s="45" t="e">
        <f>'к среднему по РА'!BI7</f>
        <v>#REF!</v>
      </c>
      <c r="CF7" s="45" t="e">
        <f>коэффициенты!BG7</f>
        <v>#REF!</v>
      </c>
      <c r="CG7" s="310" t="e">
        <f t="shared" si="27"/>
        <v>#REF!</v>
      </c>
      <c r="CH7" s="45" t="e">
        <f>'к среднему по РА'!BK7</f>
        <v>#REF!</v>
      </c>
      <c r="CI7" s="45" t="e">
        <f>коэффициенты!BI7</f>
        <v>#REF!</v>
      </c>
      <c r="CJ7" s="344" t="e">
        <f t="shared" si="28"/>
        <v>#REF!</v>
      </c>
      <c r="CK7" s="45" t="e">
        <f>'к среднему по РА'!BM7</f>
        <v>#REF!</v>
      </c>
      <c r="CL7" s="45" t="e">
        <f>коэффициенты!BK7</f>
        <v>#REF!</v>
      </c>
      <c r="CM7" s="344" t="e">
        <f t="shared" si="29"/>
        <v>#REF!</v>
      </c>
      <c r="CN7" s="333">
        <v>15</v>
      </c>
      <c r="CO7" s="334">
        <v>0</v>
      </c>
      <c r="CP7" s="333">
        <f t="shared" si="30"/>
        <v>15</v>
      </c>
      <c r="CQ7" s="335">
        <f t="shared" si="31"/>
        <v>1</v>
      </c>
      <c r="CR7" s="336">
        <f t="shared" si="32"/>
        <v>1</v>
      </c>
      <c r="CS7" s="329">
        <v>8</v>
      </c>
      <c r="CT7" s="330">
        <v>8</v>
      </c>
      <c r="CU7" s="331">
        <f t="shared" si="33"/>
        <v>1</v>
      </c>
      <c r="CV7" s="332">
        <f t="shared" ref="CV7:CV14" si="44">IF(CT7=0,0,CU7/$CU$15)</f>
        <v>1</v>
      </c>
      <c r="CW7" s="186" t="e">
        <f t="shared" si="43"/>
        <v>#REF!</v>
      </c>
      <c r="CX7" s="186" t="e">
        <f t="shared" si="34"/>
        <v>#REF!</v>
      </c>
      <c r="CY7" s="186" t="e">
        <f t="shared" si="35"/>
        <v>#REF!</v>
      </c>
      <c r="CZ7" s="187" t="e">
        <f t="shared" si="36"/>
        <v>#REF!</v>
      </c>
      <c r="DA7" s="187" t="e">
        <f t="shared" si="37"/>
        <v>#REF!</v>
      </c>
      <c r="DB7" s="187" t="e">
        <f t="shared" si="38"/>
        <v>#REF!</v>
      </c>
      <c r="DC7" s="187" t="e">
        <f t="shared" si="39"/>
        <v>#REF!</v>
      </c>
      <c r="DD7" s="187">
        <f t="shared" si="40"/>
        <v>0.04</v>
      </c>
      <c r="DE7" s="187">
        <f t="shared" si="41"/>
        <v>0.06</v>
      </c>
      <c r="DF7" s="188" t="e">
        <f t="shared" si="42"/>
        <v>#REF!</v>
      </c>
    </row>
    <row r="8" spans="1:112" s="189" customFormat="1" ht="19.899999999999999" customHeight="1">
      <c r="A8" s="44" t="s">
        <v>36</v>
      </c>
      <c r="B8" s="45" t="e">
        <f>'к среднему по РА'!E8</f>
        <v>#REF!</v>
      </c>
      <c r="C8" s="45" t="e">
        <f>коэффициенты!E8</f>
        <v>#REF!</v>
      </c>
      <c r="D8" s="43" t="e">
        <f t="shared" si="0"/>
        <v>#REF!</v>
      </c>
      <c r="E8" s="45" t="e">
        <f>'к среднему по РА'!G8</f>
        <v>#REF!</v>
      </c>
      <c r="F8" s="45" t="e">
        <f>коэффициенты!G8</f>
        <v>#REF!</v>
      </c>
      <c r="G8" s="43" t="e">
        <f t="shared" si="1"/>
        <v>#REF!</v>
      </c>
      <c r="H8" s="45" t="e">
        <f>'к среднему по РА'!I8</f>
        <v>#REF!</v>
      </c>
      <c r="I8" s="24" t="e">
        <f>коэффициенты!I8</f>
        <v>#REF!</v>
      </c>
      <c r="J8" s="51" t="e">
        <f t="shared" si="2"/>
        <v>#REF!</v>
      </c>
      <c r="K8" s="45" t="e">
        <f>'к среднему по РА'!M8</f>
        <v>#REF!</v>
      </c>
      <c r="L8" s="24" t="e">
        <f>коэффициенты!K8</f>
        <v>#REF!</v>
      </c>
      <c r="M8" s="43" t="e">
        <f t="shared" si="3"/>
        <v>#REF!</v>
      </c>
      <c r="N8" s="45" t="e">
        <f>'к среднему по РА'!O8</f>
        <v>#REF!</v>
      </c>
      <c r="O8" s="45" t="e">
        <f>коэффициенты!M8</f>
        <v>#REF!</v>
      </c>
      <c r="P8" s="310" t="e">
        <f t="shared" si="4"/>
        <v>#REF!</v>
      </c>
      <c r="Q8" s="45" t="e">
        <f>'к среднему по РА'!Q8</f>
        <v>#REF!</v>
      </c>
      <c r="R8" s="45" t="e">
        <f>коэффициенты!O8</f>
        <v>#REF!</v>
      </c>
      <c r="S8" s="310" t="e">
        <f t="shared" si="5"/>
        <v>#REF!</v>
      </c>
      <c r="T8" s="45" t="e">
        <f>'к среднему по РА'!S8</f>
        <v>#REF!</v>
      </c>
      <c r="U8" s="24" t="e">
        <f>коэффициенты!Q8</f>
        <v>#REF!</v>
      </c>
      <c r="V8" s="51" t="e">
        <f t="shared" si="6"/>
        <v>#REF!</v>
      </c>
      <c r="W8" s="96" t="e">
        <f>'к среднему по РА'!U8</f>
        <v>#REF!</v>
      </c>
      <c r="X8" s="96" t="e">
        <f>коэффициенты!S8</f>
        <v>#REF!</v>
      </c>
      <c r="Y8" s="310" t="e">
        <f t="shared" si="7"/>
        <v>#REF!</v>
      </c>
      <c r="Z8" s="96" t="e">
        <f>'к среднему по РА'!W8</f>
        <v>#REF!</v>
      </c>
      <c r="AA8" s="96" t="e">
        <f>коэффициенты!U8</f>
        <v>#REF!</v>
      </c>
      <c r="AB8" s="51" t="e">
        <f t="shared" si="8"/>
        <v>#REF!</v>
      </c>
      <c r="AC8" s="96" t="e">
        <f>'к среднему по РА'!Y8</f>
        <v>#REF!</v>
      </c>
      <c r="AD8" s="96" t="e">
        <f>коэффициенты!W8</f>
        <v>#REF!</v>
      </c>
      <c r="AE8" s="310" t="e">
        <f t="shared" si="9"/>
        <v>#REF!</v>
      </c>
      <c r="AF8" s="96" t="e">
        <f>'к среднему по РА'!AA8</f>
        <v>#REF!</v>
      </c>
      <c r="AG8" s="96" t="e">
        <f>коэффициенты!Y8</f>
        <v>#REF!</v>
      </c>
      <c r="AH8" s="51" t="e">
        <f t="shared" si="10"/>
        <v>#REF!</v>
      </c>
      <c r="AI8" s="96" t="e">
        <f>'к среднему по РА'!AC8</f>
        <v>#REF!</v>
      </c>
      <c r="AJ8" s="96" t="e">
        <f>коэффициенты!AA8</f>
        <v>#REF!</v>
      </c>
      <c r="AK8" s="310" t="e">
        <f t="shared" si="11"/>
        <v>#REF!</v>
      </c>
      <c r="AL8" s="96" t="e">
        <f>'к среднему по РА'!AE8</f>
        <v>#REF!</v>
      </c>
      <c r="AM8" s="96" t="e">
        <f>коэффициенты!AC8</f>
        <v>#REF!</v>
      </c>
      <c r="AN8" s="51" t="e">
        <f t="shared" si="12"/>
        <v>#REF!</v>
      </c>
      <c r="AO8" s="96" t="e">
        <f>'к среднему по РА'!AG8</f>
        <v>#REF!</v>
      </c>
      <c r="AP8" s="96" t="e">
        <f>коэффициенты!AE8</f>
        <v>#REF!</v>
      </c>
      <c r="AQ8" s="310" t="e">
        <f t="shared" si="13"/>
        <v>#REF!</v>
      </c>
      <c r="AR8" s="45" t="e">
        <f>'к среднему по РА'!AI8</f>
        <v>#REF!</v>
      </c>
      <c r="AS8" s="45" t="e">
        <f>коэффициенты!AG8</f>
        <v>#REF!</v>
      </c>
      <c r="AT8" s="51" t="e">
        <f t="shared" si="14"/>
        <v>#REF!</v>
      </c>
      <c r="AU8" s="96" t="e">
        <f>'к среднему по РА'!AK8</f>
        <v>#REF!</v>
      </c>
      <c r="AV8" s="96" t="e">
        <f>коэффициенты!AI8</f>
        <v>#REF!</v>
      </c>
      <c r="AW8" s="344" t="e">
        <f t="shared" si="15"/>
        <v>#REF!</v>
      </c>
      <c r="AX8" s="96" t="e">
        <f>'к среднему по РА'!AM8</f>
        <v>#REF!</v>
      </c>
      <c r="AY8" s="96" t="e">
        <f>коэффициенты!AK8</f>
        <v>#REF!</v>
      </c>
      <c r="AZ8" s="310" t="e">
        <f t="shared" si="16"/>
        <v>#REF!</v>
      </c>
      <c r="BA8" s="96" t="e">
        <f>'к среднему по РА'!AO8</f>
        <v>#REF!</v>
      </c>
      <c r="BB8" s="96" t="e">
        <f>коэффициенты!AM8</f>
        <v>#REF!</v>
      </c>
      <c r="BC8" s="51" t="e">
        <f t="shared" si="17"/>
        <v>#REF!</v>
      </c>
      <c r="BD8" s="96" t="e">
        <f>'к среднему по РА'!AQ8</f>
        <v>#REF!</v>
      </c>
      <c r="BE8" s="96" t="e">
        <f>коэффициенты!AO8</f>
        <v>#REF!</v>
      </c>
      <c r="BF8" s="310" t="e">
        <f t="shared" si="18"/>
        <v>#REF!</v>
      </c>
      <c r="BG8" s="45" t="e">
        <f>'к среднему по РА'!AS8</f>
        <v>#REF!</v>
      </c>
      <c r="BH8" s="45" t="e">
        <f>коэффициенты!AQ8</f>
        <v>#REF!</v>
      </c>
      <c r="BI8" s="51" t="e">
        <f t="shared" si="19"/>
        <v>#REF!</v>
      </c>
      <c r="BJ8" s="45" t="e">
        <f>'к среднему по РА'!AU8</f>
        <v>#REF!</v>
      </c>
      <c r="BK8" s="45" t="e">
        <f>коэффициенты!AS8</f>
        <v>#REF!</v>
      </c>
      <c r="BL8" s="310" t="e">
        <f t="shared" si="20"/>
        <v>#REF!</v>
      </c>
      <c r="BM8" s="45" t="e">
        <f>'к среднему по РА'!AW8</f>
        <v>#REF!</v>
      </c>
      <c r="BN8" s="45" t="e">
        <f>коэффициенты!AU8</f>
        <v>#REF!</v>
      </c>
      <c r="BO8" s="51" t="e">
        <f t="shared" si="21"/>
        <v>#REF!</v>
      </c>
      <c r="BP8" s="45" t="e">
        <f>'к среднему по РА'!AY8</f>
        <v>#REF!</v>
      </c>
      <c r="BQ8" s="45" t="e">
        <f>коэффициенты!AW8</f>
        <v>#REF!</v>
      </c>
      <c r="BR8" s="344" t="e">
        <f t="shared" si="22"/>
        <v>#REF!</v>
      </c>
      <c r="BS8" s="45" t="e">
        <f>'к среднему по РА'!BA8</f>
        <v>#REF!</v>
      </c>
      <c r="BT8" s="45" t="e">
        <f>коэффициенты!AY8</f>
        <v>#REF!</v>
      </c>
      <c r="BU8" s="344" t="e">
        <f t="shared" si="23"/>
        <v>#REF!</v>
      </c>
      <c r="BV8" s="45" t="e">
        <f>'к среднему по РА'!BC8</f>
        <v>#REF!</v>
      </c>
      <c r="BW8" s="45" t="e">
        <f>коэффициенты!BA8</f>
        <v>#REF!</v>
      </c>
      <c r="BX8" s="310" t="e">
        <f t="shared" si="24"/>
        <v>#REF!</v>
      </c>
      <c r="BY8" s="45" t="e">
        <f>'к среднему по РА'!BE8</f>
        <v>#REF!</v>
      </c>
      <c r="BZ8" s="45" t="e">
        <f>коэффициенты!BC8</f>
        <v>#REF!</v>
      </c>
      <c r="CA8" s="310" t="e">
        <f t="shared" si="25"/>
        <v>#REF!</v>
      </c>
      <c r="CB8" s="45" t="e">
        <f>'к среднему по РА'!BG8</f>
        <v>#REF!</v>
      </c>
      <c r="CC8" s="45" t="e">
        <f>коэффициенты!BE8</f>
        <v>#REF!</v>
      </c>
      <c r="CD8" s="310" t="e">
        <f t="shared" si="26"/>
        <v>#REF!</v>
      </c>
      <c r="CE8" s="45" t="e">
        <f>'к среднему по РА'!BI8</f>
        <v>#REF!</v>
      </c>
      <c r="CF8" s="45" t="e">
        <f>коэффициенты!BG8</f>
        <v>#REF!</v>
      </c>
      <c r="CG8" s="310" t="e">
        <f t="shared" si="27"/>
        <v>#REF!</v>
      </c>
      <c r="CH8" s="45" t="e">
        <f>'к среднему по РА'!BK8</f>
        <v>#REF!</v>
      </c>
      <c r="CI8" s="45" t="e">
        <f>коэффициенты!BI8</f>
        <v>#REF!</v>
      </c>
      <c r="CJ8" s="344" t="e">
        <f t="shared" si="28"/>
        <v>#REF!</v>
      </c>
      <c r="CK8" s="45" t="e">
        <f>'к среднему по РА'!BM8</f>
        <v>#REF!</v>
      </c>
      <c r="CL8" s="45" t="e">
        <f>коэффициенты!BK8</f>
        <v>#REF!</v>
      </c>
      <c r="CM8" s="344" t="e">
        <f t="shared" si="29"/>
        <v>#REF!</v>
      </c>
      <c r="CN8" s="333">
        <v>15</v>
      </c>
      <c r="CO8" s="334">
        <v>0</v>
      </c>
      <c r="CP8" s="333">
        <f t="shared" si="30"/>
        <v>15</v>
      </c>
      <c r="CQ8" s="335">
        <f t="shared" si="31"/>
        <v>1</v>
      </c>
      <c r="CR8" s="336">
        <f t="shared" si="32"/>
        <v>1</v>
      </c>
      <c r="CS8" s="329">
        <v>8</v>
      </c>
      <c r="CT8" s="330">
        <v>8</v>
      </c>
      <c r="CU8" s="331">
        <f t="shared" si="33"/>
        <v>1</v>
      </c>
      <c r="CV8" s="332">
        <f t="shared" si="44"/>
        <v>1</v>
      </c>
      <c r="CW8" s="186" t="e">
        <f t="shared" si="43"/>
        <v>#REF!</v>
      </c>
      <c r="CX8" s="186" t="e">
        <f t="shared" si="34"/>
        <v>#REF!</v>
      </c>
      <c r="CY8" s="186" t="e">
        <f t="shared" si="35"/>
        <v>#REF!</v>
      </c>
      <c r="CZ8" s="187" t="e">
        <f t="shared" si="36"/>
        <v>#REF!</v>
      </c>
      <c r="DA8" s="187" t="e">
        <f t="shared" si="37"/>
        <v>#REF!</v>
      </c>
      <c r="DB8" s="187" t="e">
        <f t="shared" si="38"/>
        <v>#REF!</v>
      </c>
      <c r="DC8" s="187" t="e">
        <f t="shared" si="39"/>
        <v>#REF!</v>
      </c>
      <c r="DD8" s="187">
        <f t="shared" si="40"/>
        <v>0.04</v>
      </c>
      <c r="DE8" s="187">
        <f t="shared" si="41"/>
        <v>0.06</v>
      </c>
      <c r="DF8" s="188" t="e">
        <f t="shared" si="42"/>
        <v>#REF!</v>
      </c>
    </row>
    <row r="9" spans="1:112" s="189" customFormat="1" ht="20.45" customHeight="1">
      <c r="A9" s="47" t="s">
        <v>37</v>
      </c>
      <c r="B9" s="45" t="e">
        <f>'к среднему по РА'!E9</f>
        <v>#REF!</v>
      </c>
      <c r="C9" s="45" t="e">
        <f>коэффициенты!E9</f>
        <v>#REF!</v>
      </c>
      <c r="D9" s="43" t="e">
        <f t="shared" si="0"/>
        <v>#REF!</v>
      </c>
      <c r="E9" s="45" t="e">
        <f>'к среднему по РА'!G9</f>
        <v>#REF!</v>
      </c>
      <c r="F9" s="45" t="e">
        <f>коэффициенты!G9</f>
        <v>#REF!</v>
      </c>
      <c r="G9" s="43" t="e">
        <f t="shared" si="1"/>
        <v>#REF!</v>
      </c>
      <c r="H9" s="45" t="e">
        <f>'к среднему по РА'!I9</f>
        <v>#REF!</v>
      </c>
      <c r="I9" s="24" t="e">
        <f>коэффициенты!I9</f>
        <v>#REF!</v>
      </c>
      <c r="J9" s="51" t="e">
        <f t="shared" si="2"/>
        <v>#REF!</v>
      </c>
      <c r="K9" s="45" t="e">
        <f>'к среднему по РА'!M9</f>
        <v>#REF!</v>
      </c>
      <c r="L9" s="24" t="e">
        <f>коэффициенты!K9</f>
        <v>#REF!</v>
      </c>
      <c r="M9" s="43" t="e">
        <f t="shared" si="3"/>
        <v>#REF!</v>
      </c>
      <c r="N9" s="45" t="e">
        <f>'к среднему по РА'!O9</f>
        <v>#REF!</v>
      </c>
      <c r="O9" s="45" t="e">
        <f>коэффициенты!M9</f>
        <v>#REF!</v>
      </c>
      <c r="P9" s="310" t="e">
        <f t="shared" si="4"/>
        <v>#REF!</v>
      </c>
      <c r="Q9" s="45" t="e">
        <f>'к среднему по РА'!Q9</f>
        <v>#REF!</v>
      </c>
      <c r="R9" s="45" t="e">
        <f>коэффициенты!O9</f>
        <v>#REF!</v>
      </c>
      <c r="S9" s="310" t="e">
        <f t="shared" si="5"/>
        <v>#REF!</v>
      </c>
      <c r="T9" s="45" t="e">
        <f>'к среднему по РА'!S9</f>
        <v>#REF!</v>
      </c>
      <c r="U9" s="24" t="e">
        <f>коэффициенты!Q9</f>
        <v>#REF!</v>
      </c>
      <c r="V9" s="51" t="e">
        <f t="shared" si="6"/>
        <v>#REF!</v>
      </c>
      <c r="W9" s="96" t="e">
        <f>'к среднему по РА'!U9</f>
        <v>#REF!</v>
      </c>
      <c r="X9" s="96" t="e">
        <f>коэффициенты!S9</f>
        <v>#REF!</v>
      </c>
      <c r="Y9" s="310" t="e">
        <f t="shared" si="7"/>
        <v>#REF!</v>
      </c>
      <c r="Z9" s="96" t="e">
        <f>'к среднему по РА'!W9</f>
        <v>#REF!</v>
      </c>
      <c r="AA9" s="96" t="e">
        <f>коэффициенты!U9</f>
        <v>#REF!</v>
      </c>
      <c r="AB9" s="51" t="e">
        <f t="shared" si="8"/>
        <v>#REF!</v>
      </c>
      <c r="AC9" s="96" t="e">
        <f>'к среднему по РА'!Y9</f>
        <v>#REF!</v>
      </c>
      <c r="AD9" s="96" t="e">
        <f>коэффициенты!W9</f>
        <v>#REF!</v>
      </c>
      <c r="AE9" s="310" t="e">
        <f t="shared" si="9"/>
        <v>#REF!</v>
      </c>
      <c r="AF9" s="96" t="e">
        <f>'к среднему по РА'!AA9</f>
        <v>#REF!</v>
      </c>
      <c r="AG9" s="96" t="e">
        <f>коэффициенты!Y9</f>
        <v>#REF!</v>
      </c>
      <c r="AH9" s="51" t="e">
        <f t="shared" si="10"/>
        <v>#REF!</v>
      </c>
      <c r="AI9" s="96" t="e">
        <f>'к среднему по РА'!AC9</f>
        <v>#REF!</v>
      </c>
      <c r="AJ9" s="96" t="e">
        <f>коэффициенты!AA9</f>
        <v>#REF!</v>
      </c>
      <c r="AK9" s="310" t="e">
        <f t="shared" si="11"/>
        <v>#REF!</v>
      </c>
      <c r="AL9" s="96" t="e">
        <f>'к среднему по РА'!AE9</f>
        <v>#REF!</v>
      </c>
      <c r="AM9" s="96" t="e">
        <f>коэффициенты!AC9</f>
        <v>#REF!</v>
      </c>
      <c r="AN9" s="51" t="e">
        <f t="shared" si="12"/>
        <v>#REF!</v>
      </c>
      <c r="AO9" s="96" t="e">
        <f>'к среднему по РА'!AG9</f>
        <v>#REF!</v>
      </c>
      <c r="AP9" s="96" t="e">
        <f>коэффициенты!AE9</f>
        <v>#REF!</v>
      </c>
      <c r="AQ9" s="310" t="e">
        <f t="shared" si="13"/>
        <v>#REF!</v>
      </c>
      <c r="AR9" s="45" t="e">
        <f>'к среднему по РА'!AI9</f>
        <v>#REF!</v>
      </c>
      <c r="AS9" s="45" t="e">
        <f>коэффициенты!AG9</f>
        <v>#REF!</v>
      </c>
      <c r="AT9" s="51" t="e">
        <f t="shared" si="14"/>
        <v>#REF!</v>
      </c>
      <c r="AU9" s="96" t="e">
        <f>'к среднему по РА'!AK9</f>
        <v>#REF!</v>
      </c>
      <c r="AV9" s="96" t="e">
        <f>коэффициенты!AI9</f>
        <v>#REF!</v>
      </c>
      <c r="AW9" s="344" t="e">
        <f t="shared" si="15"/>
        <v>#REF!</v>
      </c>
      <c r="AX9" s="96" t="e">
        <f>'к среднему по РА'!AM9</f>
        <v>#REF!</v>
      </c>
      <c r="AY9" s="96" t="e">
        <f>коэффициенты!AK9</f>
        <v>#REF!</v>
      </c>
      <c r="AZ9" s="310" t="e">
        <f t="shared" si="16"/>
        <v>#REF!</v>
      </c>
      <c r="BA9" s="96" t="e">
        <f>'к среднему по РА'!AO9</f>
        <v>#REF!</v>
      </c>
      <c r="BB9" s="96" t="e">
        <f>коэффициенты!AM9</f>
        <v>#REF!</v>
      </c>
      <c r="BC9" s="51" t="e">
        <f t="shared" si="17"/>
        <v>#REF!</v>
      </c>
      <c r="BD9" s="96" t="e">
        <f>'к среднему по РА'!AQ9</f>
        <v>#REF!</v>
      </c>
      <c r="BE9" s="96" t="e">
        <f>коэффициенты!AO9</f>
        <v>#REF!</v>
      </c>
      <c r="BF9" s="310" t="e">
        <f t="shared" si="18"/>
        <v>#REF!</v>
      </c>
      <c r="BG9" s="45" t="e">
        <f>'к среднему по РА'!AS9</f>
        <v>#REF!</v>
      </c>
      <c r="BH9" s="45" t="e">
        <f>коэффициенты!AQ9</f>
        <v>#REF!</v>
      </c>
      <c r="BI9" s="51" t="e">
        <f t="shared" si="19"/>
        <v>#REF!</v>
      </c>
      <c r="BJ9" s="45" t="e">
        <f>'к среднему по РА'!AU9</f>
        <v>#REF!</v>
      </c>
      <c r="BK9" s="45" t="e">
        <f>коэффициенты!AS9</f>
        <v>#REF!</v>
      </c>
      <c r="BL9" s="310" t="e">
        <f t="shared" si="20"/>
        <v>#REF!</v>
      </c>
      <c r="BM9" s="45" t="e">
        <f>'к среднему по РА'!AW9</f>
        <v>#REF!</v>
      </c>
      <c r="BN9" s="45" t="e">
        <f>коэффициенты!AU9</f>
        <v>#REF!</v>
      </c>
      <c r="BO9" s="51" t="e">
        <f t="shared" si="21"/>
        <v>#REF!</v>
      </c>
      <c r="BP9" s="45" t="e">
        <f>'к среднему по РА'!AY9</f>
        <v>#REF!</v>
      </c>
      <c r="BQ9" s="45" t="e">
        <f>коэффициенты!AW9</f>
        <v>#REF!</v>
      </c>
      <c r="BR9" s="344" t="e">
        <f t="shared" si="22"/>
        <v>#REF!</v>
      </c>
      <c r="BS9" s="45" t="e">
        <f>'к среднему по РА'!BA9</f>
        <v>#REF!</v>
      </c>
      <c r="BT9" s="45" t="e">
        <f>коэффициенты!AY9</f>
        <v>#REF!</v>
      </c>
      <c r="BU9" s="344" t="e">
        <f t="shared" si="23"/>
        <v>#REF!</v>
      </c>
      <c r="BV9" s="45" t="e">
        <f>'к среднему по РА'!BC9</f>
        <v>#REF!</v>
      </c>
      <c r="BW9" s="45" t="e">
        <f>коэффициенты!BA9</f>
        <v>#REF!</v>
      </c>
      <c r="BX9" s="310" t="e">
        <f t="shared" si="24"/>
        <v>#REF!</v>
      </c>
      <c r="BY9" s="45" t="e">
        <f>'к среднему по РА'!BE9</f>
        <v>#REF!</v>
      </c>
      <c r="BZ9" s="45" t="e">
        <f>коэффициенты!BC9</f>
        <v>#REF!</v>
      </c>
      <c r="CA9" s="310" t="e">
        <f t="shared" si="25"/>
        <v>#REF!</v>
      </c>
      <c r="CB9" s="45" t="e">
        <f>'к среднему по РА'!BG9</f>
        <v>#REF!</v>
      </c>
      <c r="CC9" s="45" t="e">
        <f>коэффициенты!BE9</f>
        <v>#REF!</v>
      </c>
      <c r="CD9" s="310" t="e">
        <f t="shared" si="26"/>
        <v>#REF!</v>
      </c>
      <c r="CE9" s="45" t="e">
        <f>'к среднему по РА'!BI9</f>
        <v>#REF!</v>
      </c>
      <c r="CF9" s="45" t="e">
        <f>коэффициенты!BG9</f>
        <v>#REF!</v>
      </c>
      <c r="CG9" s="310" t="e">
        <f t="shared" si="27"/>
        <v>#REF!</v>
      </c>
      <c r="CH9" s="45" t="e">
        <f>'к среднему по РА'!BK9</f>
        <v>#REF!</v>
      </c>
      <c r="CI9" s="45" t="e">
        <f>коэффициенты!BI9</f>
        <v>#REF!</v>
      </c>
      <c r="CJ9" s="344" t="e">
        <f t="shared" si="28"/>
        <v>#REF!</v>
      </c>
      <c r="CK9" s="45" t="e">
        <f>'к среднему по РА'!BM9</f>
        <v>#REF!</v>
      </c>
      <c r="CL9" s="45" t="e">
        <f>коэффициенты!BK9</f>
        <v>#REF!</v>
      </c>
      <c r="CM9" s="344" t="e">
        <f t="shared" si="29"/>
        <v>#REF!</v>
      </c>
      <c r="CN9" s="333">
        <v>15</v>
      </c>
      <c r="CO9" s="334">
        <v>0</v>
      </c>
      <c r="CP9" s="333">
        <f t="shared" si="30"/>
        <v>15</v>
      </c>
      <c r="CQ9" s="335">
        <f t="shared" si="31"/>
        <v>1</v>
      </c>
      <c r="CR9" s="336">
        <f t="shared" si="32"/>
        <v>1</v>
      </c>
      <c r="CS9" s="329">
        <v>8</v>
      </c>
      <c r="CT9" s="330">
        <v>8</v>
      </c>
      <c r="CU9" s="331">
        <f t="shared" si="33"/>
        <v>1</v>
      </c>
      <c r="CV9" s="332">
        <f t="shared" si="44"/>
        <v>1</v>
      </c>
      <c r="CW9" s="186" t="e">
        <f t="shared" si="43"/>
        <v>#REF!</v>
      </c>
      <c r="CX9" s="186" t="e">
        <f t="shared" si="34"/>
        <v>#REF!</v>
      </c>
      <c r="CY9" s="186" t="e">
        <f t="shared" si="35"/>
        <v>#REF!</v>
      </c>
      <c r="CZ9" s="187" t="e">
        <f t="shared" si="36"/>
        <v>#REF!</v>
      </c>
      <c r="DA9" s="187" t="e">
        <f t="shared" si="37"/>
        <v>#REF!</v>
      </c>
      <c r="DB9" s="187" t="e">
        <f t="shared" si="38"/>
        <v>#REF!</v>
      </c>
      <c r="DC9" s="187" t="e">
        <f t="shared" si="39"/>
        <v>#REF!</v>
      </c>
      <c r="DD9" s="187">
        <f t="shared" si="40"/>
        <v>0.04</v>
      </c>
      <c r="DE9" s="187">
        <f t="shared" si="41"/>
        <v>0.06</v>
      </c>
      <c r="DF9" s="188" t="e">
        <f t="shared" si="42"/>
        <v>#REF!</v>
      </c>
    </row>
    <row r="10" spans="1:112" s="189" customFormat="1" ht="18" customHeight="1">
      <c r="A10" s="47" t="s">
        <v>38</v>
      </c>
      <c r="B10" s="45" t="e">
        <f>'к среднему по РА'!E10</f>
        <v>#REF!</v>
      </c>
      <c r="C10" s="45" t="e">
        <f>коэффициенты!E10</f>
        <v>#REF!</v>
      </c>
      <c r="D10" s="43" t="e">
        <f t="shared" si="0"/>
        <v>#REF!</v>
      </c>
      <c r="E10" s="45" t="e">
        <f>'к среднему по РА'!G10</f>
        <v>#REF!</v>
      </c>
      <c r="F10" s="45" t="e">
        <f>коэффициенты!G10</f>
        <v>#REF!</v>
      </c>
      <c r="G10" s="43" t="e">
        <f t="shared" si="1"/>
        <v>#REF!</v>
      </c>
      <c r="H10" s="45" t="e">
        <f>'к среднему по РА'!I10</f>
        <v>#REF!</v>
      </c>
      <c r="I10" s="24" t="e">
        <f>коэффициенты!I10</f>
        <v>#REF!</v>
      </c>
      <c r="J10" s="51" t="e">
        <f t="shared" si="2"/>
        <v>#REF!</v>
      </c>
      <c r="K10" s="45" t="e">
        <f>'к среднему по РА'!M10</f>
        <v>#REF!</v>
      </c>
      <c r="L10" s="24" t="e">
        <f>коэффициенты!K10</f>
        <v>#REF!</v>
      </c>
      <c r="M10" s="43" t="e">
        <f t="shared" si="3"/>
        <v>#REF!</v>
      </c>
      <c r="N10" s="45" t="e">
        <f>'к среднему по РА'!O10</f>
        <v>#REF!</v>
      </c>
      <c r="O10" s="45" t="e">
        <f>коэффициенты!M10</f>
        <v>#REF!</v>
      </c>
      <c r="P10" s="310" t="e">
        <f t="shared" si="4"/>
        <v>#REF!</v>
      </c>
      <c r="Q10" s="45" t="e">
        <f>'к среднему по РА'!Q10</f>
        <v>#REF!</v>
      </c>
      <c r="R10" s="45" t="e">
        <f>коэффициенты!O10</f>
        <v>#REF!</v>
      </c>
      <c r="S10" s="310" t="e">
        <f t="shared" si="5"/>
        <v>#REF!</v>
      </c>
      <c r="T10" s="45" t="e">
        <f>'к среднему по РА'!S10</f>
        <v>#REF!</v>
      </c>
      <c r="U10" s="24" t="e">
        <f>коэффициенты!Q10</f>
        <v>#REF!</v>
      </c>
      <c r="V10" s="51" t="e">
        <f t="shared" si="6"/>
        <v>#REF!</v>
      </c>
      <c r="W10" s="96" t="e">
        <f>'к среднему по РА'!U10</f>
        <v>#REF!</v>
      </c>
      <c r="X10" s="96" t="e">
        <f>коэффициенты!S10</f>
        <v>#REF!</v>
      </c>
      <c r="Y10" s="310" t="e">
        <f t="shared" si="7"/>
        <v>#REF!</v>
      </c>
      <c r="Z10" s="96" t="e">
        <f>'к среднему по РА'!W10</f>
        <v>#REF!</v>
      </c>
      <c r="AA10" s="96" t="e">
        <f>коэффициенты!U10</f>
        <v>#REF!</v>
      </c>
      <c r="AB10" s="51" t="e">
        <f t="shared" si="8"/>
        <v>#REF!</v>
      </c>
      <c r="AC10" s="96" t="e">
        <f>'к среднему по РА'!Y10</f>
        <v>#REF!</v>
      </c>
      <c r="AD10" s="96" t="e">
        <f>коэффициенты!W10</f>
        <v>#REF!</v>
      </c>
      <c r="AE10" s="310" t="e">
        <f t="shared" si="9"/>
        <v>#REF!</v>
      </c>
      <c r="AF10" s="96" t="e">
        <f>'к среднему по РА'!AA10</f>
        <v>#REF!</v>
      </c>
      <c r="AG10" s="96" t="e">
        <f>коэффициенты!Y10</f>
        <v>#REF!</v>
      </c>
      <c r="AH10" s="51" t="e">
        <f t="shared" si="10"/>
        <v>#REF!</v>
      </c>
      <c r="AI10" s="96" t="e">
        <f>'к среднему по РА'!AC10</f>
        <v>#REF!</v>
      </c>
      <c r="AJ10" s="96" t="e">
        <f>коэффициенты!AA10</f>
        <v>#REF!</v>
      </c>
      <c r="AK10" s="310" t="e">
        <f t="shared" si="11"/>
        <v>#REF!</v>
      </c>
      <c r="AL10" s="96" t="e">
        <f>'к среднему по РА'!AE10</f>
        <v>#REF!</v>
      </c>
      <c r="AM10" s="96" t="e">
        <f>коэффициенты!AC10</f>
        <v>#REF!</v>
      </c>
      <c r="AN10" s="51" t="e">
        <f t="shared" si="12"/>
        <v>#REF!</v>
      </c>
      <c r="AO10" s="96" t="e">
        <f>'к среднему по РА'!AG10</f>
        <v>#REF!</v>
      </c>
      <c r="AP10" s="96" t="e">
        <f>коэффициенты!AE10</f>
        <v>#REF!</v>
      </c>
      <c r="AQ10" s="310" t="e">
        <f t="shared" si="13"/>
        <v>#REF!</v>
      </c>
      <c r="AR10" s="45" t="e">
        <f>'к среднему по РА'!AI10</f>
        <v>#REF!</v>
      </c>
      <c r="AS10" s="45" t="e">
        <f>коэффициенты!AG10</f>
        <v>#REF!</v>
      </c>
      <c r="AT10" s="51" t="e">
        <f t="shared" si="14"/>
        <v>#REF!</v>
      </c>
      <c r="AU10" s="96" t="e">
        <f>'к среднему по РА'!AK10</f>
        <v>#REF!</v>
      </c>
      <c r="AV10" s="96" t="e">
        <f>коэффициенты!AI10</f>
        <v>#REF!</v>
      </c>
      <c r="AW10" s="344" t="e">
        <f t="shared" si="15"/>
        <v>#REF!</v>
      </c>
      <c r="AX10" s="96" t="e">
        <f>'к среднему по РА'!AM10</f>
        <v>#REF!</v>
      </c>
      <c r="AY10" s="96" t="e">
        <f>коэффициенты!AK10</f>
        <v>#REF!</v>
      </c>
      <c r="AZ10" s="310" t="e">
        <f t="shared" si="16"/>
        <v>#REF!</v>
      </c>
      <c r="BA10" s="96" t="e">
        <f>'к среднему по РА'!AO10</f>
        <v>#REF!</v>
      </c>
      <c r="BB10" s="96" t="e">
        <f>коэффициенты!AM10</f>
        <v>#REF!</v>
      </c>
      <c r="BC10" s="51" t="e">
        <f t="shared" si="17"/>
        <v>#REF!</v>
      </c>
      <c r="BD10" s="96" t="e">
        <f>'к среднему по РА'!AQ10</f>
        <v>#REF!</v>
      </c>
      <c r="BE10" s="96" t="e">
        <f>коэффициенты!AO10</f>
        <v>#REF!</v>
      </c>
      <c r="BF10" s="310" t="e">
        <f t="shared" si="18"/>
        <v>#REF!</v>
      </c>
      <c r="BG10" s="45" t="e">
        <f>'к среднему по РА'!AS10</f>
        <v>#REF!</v>
      </c>
      <c r="BH10" s="45" t="e">
        <f>коэффициенты!AQ10</f>
        <v>#REF!</v>
      </c>
      <c r="BI10" s="51" t="e">
        <f t="shared" si="19"/>
        <v>#REF!</v>
      </c>
      <c r="BJ10" s="45" t="e">
        <f>'к среднему по РА'!AU10</f>
        <v>#REF!</v>
      </c>
      <c r="BK10" s="45" t="e">
        <f>коэффициенты!AS10</f>
        <v>#REF!</v>
      </c>
      <c r="BL10" s="310" t="e">
        <f t="shared" si="20"/>
        <v>#REF!</v>
      </c>
      <c r="BM10" s="45" t="e">
        <f>'к среднему по РА'!AW10</f>
        <v>#REF!</v>
      </c>
      <c r="BN10" s="45" t="e">
        <f>коэффициенты!AU10</f>
        <v>#REF!</v>
      </c>
      <c r="BO10" s="51" t="e">
        <f t="shared" si="21"/>
        <v>#REF!</v>
      </c>
      <c r="BP10" s="45" t="e">
        <f>'к среднему по РА'!AY10</f>
        <v>#REF!</v>
      </c>
      <c r="BQ10" s="45" t="e">
        <f>коэффициенты!AW10</f>
        <v>#REF!</v>
      </c>
      <c r="BR10" s="344" t="e">
        <f t="shared" si="22"/>
        <v>#REF!</v>
      </c>
      <c r="BS10" s="45" t="e">
        <f>'к среднему по РА'!BA10</f>
        <v>#REF!</v>
      </c>
      <c r="BT10" s="45" t="e">
        <f>коэффициенты!AY10</f>
        <v>#REF!</v>
      </c>
      <c r="BU10" s="344" t="e">
        <f t="shared" si="23"/>
        <v>#REF!</v>
      </c>
      <c r="BV10" s="45" t="e">
        <f>'к среднему по РА'!BC10</f>
        <v>#REF!</v>
      </c>
      <c r="BW10" s="45" t="e">
        <f>коэффициенты!BA10</f>
        <v>#REF!</v>
      </c>
      <c r="BX10" s="310" t="e">
        <f t="shared" si="24"/>
        <v>#REF!</v>
      </c>
      <c r="BY10" s="45" t="e">
        <f>'к среднему по РА'!BE10</f>
        <v>#REF!</v>
      </c>
      <c r="BZ10" s="45" t="e">
        <f>коэффициенты!BC10</f>
        <v>#REF!</v>
      </c>
      <c r="CA10" s="310" t="e">
        <f t="shared" si="25"/>
        <v>#REF!</v>
      </c>
      <c r="CB10" s="45" t="e">
        <f>'к среднему по РА'!BG10</f>
        <v>#REF!</v>
      </c>
      <c r="CC10" s="45" t="e">
        <f>коэффициенты!BE10</f>
        <v>#REF!</v>
      </c>
      <c r="CD10" s="310" t="e">
        <f t="shared" si="26"/>
        <v>#REF!</v>
      </c>
      <c r="CE10" s="45" t="e">
        <f>'к среднему по РА'!BI10</f>
        <v>#REF!</v>
      </c>
      <c r="CF10" s="45" t="e">
        <f>коэффициенты!BG10</f>
        <v>#REF!</v>
      </c>
      <c r="CG10" s="310" t="e">
        <f t="shared" si="27"/>
        <v>#REF!</v>
      </c>
      <c r="CH10" s="45" t="e">
        <f>'к среднему по РА'!BK10</f>
        <v>#REF!</v>
      </c>
      <c r="CI10" s="45" t="e">
        <f>коэффициенты!BI10</f>
        <v>#REF!</v>
      </c>
      <c r="CJ10" s="344" t="e">
        <f t="shared" si="28"/>
        <v>#REF!</v>
      </c>
      <c r="CK10" s="45" t="e">
        <f>'к среднему по РА'!BM10</f>
        <v>#REF!</v>
      </c>
      <c r="CL10" s="45" t="e">
        <f>коэффициенты!BK10</f>
        <v>#REF!</v>
      </c>
      <c r="CM10" s="344" t="e">
        <f t="shared" si="29"/>
        <v>#REF!</v>
      </c>
      <c r="CN10" s="333">
        <v>15</v>
      </c>
      <c r="CO10" s="334">
        <v>0</v>
      </c>
      <c r="CP10" s="333">
        <f t="shared" si="30"/>
        <v>15</v>
      </c>
      <c r="CQ10" s="335">
        <f t="shared" si="31"/>
        <v>1</v>
      </c>
      <c r="CR10" s="336">
        <f t="shared" si="32"/>
        <v>1</v>
      </c>
      <c r="CS10" s="329">
        <v>8</v>
      </c>
      <c r="CT10" s="330">
        <v>8</v>
      </c>
      <c r="CU10" s="331">
        <f t="shared" si="33"/>
        <v>1</v>
      </c>
      <c r="CV10" s="332">
        <f t="shared" si="44"/>
        <v>1</v>
      </c>
      <c r="CW10" s="186" t="e">
        <f t="shared" si="43"/>
        <v>#REF!</v>
      </c>
      <c r="CX10" s="186" t="e">
        <f t="shared" si="34"/>
        <v>#REF!</v>
      </c>
      <c r="CY10" s="186" t="e">
        <f t="shared" si="35"/>
        <v>#REF!</v>
      </c>
      <c r="CZ10" s="187" t="e">
        <f t="shared" si="36"/>
        <v>#REF!</v>
      </c>
      <c r="DA10" s="187" t="e">
        <f t="shared" si="37"/>
        <v>#REF!</v>
      </c>
      <c r="DB10" s="187" t="e">
        <f t="shared" si="38"/>
        <v>#REF!</v>
      </c>
      <c r="DC10" s="187" t="e">
        <f t="shared" si="39"/>
        <v>#REF!</v>
      </c>
      <c r="DD10" s="187">
        <f t="shared" si="40"/>
        <v>0.04</v>
      </c>
      <c r="DE10" s="187">
        <f t="shared" si="41"/>
        <v>0.06</v>
      </c>
      <c r="DF10" s="188" t="e">
        <f t="shared" si="42"/>
        <v>#REF!</v>
      </c>
    </row>
    <row r="11" spans="1:112" s="189" customFormat="1" ht="20.45" customHeight="1">
      <c r="A11" s="44" t="s">
        <v>39</v>
      </c>
      <c r="B11" s="45" t="e">
        <f>'к среднему по РА'!E11</f>
        <v>#REF!</v>
      </c>
      <c r="C11" s="45" t="e">
        <f>коэффициенты!E11</f>
        <v>#REF!</v>
      </c>
      <c r="D11" s="43" t="e">
        <f t="shared" si="0"/>
        <v>#REF!</v>
      </c>
      <c r="E11" s="45" t="e">
        <f>'к среднему по РА'!G11</f>
        <v>#REF!</v>
      </c>
      <c r="F11" s="45" t="e">
        <f>коэффициенты!G11</f>
        <v>#REF!</v>
      </c>
      <c r="G11" s="43" t="e">
        <f t="shared" si="1"/>
        <v>#REF!</v>
      </c>
      <c r="H11" s="45" t="e">
        <f>'к среднему по РА'!I11</f>
        <v>#REF!</v>
      </c>
      <c r="I11" s="24" t="e">
        <f>коэффициенты!I11</f>
        <v>#REF!</v>
      </c>
      <c r="J11" s="51" t="e">
        <f t="shared" si="2"/>
        <v>#REF!</v>
      </c>
      <c r="K11" s="45" t="e">
        <f>'к среднему по РА'!M11</f>
        <v>#REF!</v>
      </c>
      <c r="L11" s="24" t="e">
        <f>коэффициенты!K11</f>
        <v>#REF!</v>
      </c>
      <c r="M11" s="43" t="e">
        <f t="shared" si="3"/>
        <v>#REF!</v>
      </c>
      <c r="N11" s="45" t="e">
        <f>'к среднему по РА'!O11</f>
        <v>#REF!</v>
      </c>
      <c r="O11" s="45" t="e">
        <f>коэффициенты!M11</f>
        <v>#REF!</v>
      </c>
      <c r="P11" s="310" t="e">
        <f t="shared" si="4"/>
        <v>#REF!</v>
      </c>
      <c r="Q11" s="45" t="e">
        <f>'к среднему по РА'!Q11</f>
        <v>#REF!</v>
      </c>
      <c r="R11" s="45" t="e">
        <f>коэффициенты!O11</f>
        <v>#REF!</v>
      </c>
      <c r="S11" s="310" t="e">
        <f t="shared" si="5"/>
        <v>#REF!</v>
      </c>
      <c r="T11" s="45" t="e">
        <f>'к среднему по РА'!S11</f>
        <v>#REF!</v>
      </c>
      <c r="U11" s="24" t="e">
        <f>коэффициенты!Q11</f>
        <v>#REF!</v>
      </c>
      <c r="V11" s="51" t="e">
        <f t="shared" si="6"/>
        <v>#REF!</v>
      </c>
      <c r="W11" s="96" t="e">
        <f>'к среднему по РА'!U11</f>
        <v>#REF!</v>
      </c>
      <c r="X11" s="96" t="e">
        <f>коэффициенты!S11</f>
        <v>#REF!</v>
      </c>
      <c r="Y11" s="310" t="e">
        <f t="shared" si="7"/>
        <v>#REF!</v>
      </c>
      <c r="Z11" s="96" t="e">
        <f>'к среднему по РА'!W11</f>
        <v>#REF!</v>
      </c>
      <c r="AA11" s="96" t="e">
        <f>коэффициенты!U11</f>
        <v>#REF!</v>
      </c>
      <c r="AB11" s="51" t="e">
        <f t="shared" si="8"/>
        <v>#REF!</v>
      </c>
      <c r="AC11" s="96" t="e">
        <f>'к среднему по РА'!Y11</f>
        <v>#REF!</v>
      </c>
      <c r="AD11" s="96" t="e">
        <f>коэффициенты!W11</f>
        <v>#REF!</v>
      </c>
      <c r="AE11" s="310" t="e">
        <f t="shared" si="9"/>
        <v>#REF!</v>
      </c>
      <c r="AF11" s="96" t="e">
        <f>'к среднему по РА'!AA11</f>
        <v>#REF!</v>
      </c>
      <c r="AG11" s="96" t="e">
        <f>коэффициенты!Y11</f>
        <v>#REF!</v>
      </c>
      <c r="AH11" s="51" t="e">
        <f t="shared" si="10"/>
        <v>#REF!</v>
      </c>
      <c r="AI11" s="96" t="e">
        <f>'к среднему по РА'!AC11</f>
        <v>#REF!</v>
      </c>
      <c r="AJ11" s="96" t="e">
        <f>коэффициенты!AA11</f>
        <v>#REF!</v>
      </c>
      <c r="AK11" s="310" t="e">
        <f t="shared" si="11"/>
        <v>#REF!</v>
      </c>
      <c r="AL11" s="96" t="e">
        <f>'к среднему по РА'!AE11</f>
        <v>#REF!</v>
      </c>
      <c r="AM11" s="96" t="e">
        <f>коэффициенты!AC11</f>
        <v>#REF!</v>
      </c>
      <c r="AN11" s="51" t="e">
        <f t="shared" si="12"/>
        <v>#REF!</v>
      </c>
      <c r="AO11" s="96" t="e">
        <f>'к среднему по РА'!AG11</f>
        <v>#REF!</v>
      </c>
      <c r="AP11" s="96" t="e">
        <f>коэффициенты!AE11</f>
        <v>#REF!</v>
      </c>
      <c r="AQ11" s="310" t="e">
        <f t="shared" si="13"/>
        <v>#REF!</v>
      </c>
      <c r="AR11" s="45" t="e">
        <f>'к среднему по РА'!AI11</f>
        <v>#REF!</v>
      </c>
      <c r="AS11" s="45" t="e">
        <f>коэффициенты!AG11</f>
        <v>#REF!</v>
      </c>
      <c r="AT11" s="51" t="e">
        <f t="shared" si="14"/>
        <v>#REF!</v>
      </c>
      <c r="AU11" s="96" t="e">
        <f>'к среднему по РА'!AK11</f>
        <v>#REF!</v>
      </c>
      <c r="AV11" s="96" t="e">
        <f>коэффициенты!AI11</f>
        <v>#REF!</v>
      </c>
      <c r="AW11" s="344" t="e">
        <f t="shared" si="15"/>
        <v>#REF!</v>
      </c>
      <c r="AX11" s="96" t="e">
        <f>'к среднему по РА'!AM11</f>
        <v>#REF!</v>
      </c>
      <c r="AY11" s="96" t="e">
        <f>коэффициенты!AK11</f>
        <v>#REF!</v>
      </c>
      <c r="AZ11" s="310" t="e">
        <f t="shared" si="16"/>
        <v>#REF!</v>
      </c>
      <c r="BA11" s="96" t="e">
        <f>'к среднему по РА'!AO11</f>
        <v>#REF!</v>
      </c>
      <c r="BB11" s="96" t="e">
        <f>коэффициенты!AM11</f>
        <v>#REF!</v>
      </c>
      <c r="BC11" s="51" t="e">
        <f t="shared" si="17"/>
        <v>#REF!</v>
      </c>
      <c r="BD11" s="96" t="e">
        <f>'к среднему по РА'!AQ11</f>
        <v>#REF!</v>
      </c>
      <c r="BE11" s="96" t="e">
        <f>коэффициенты!AO11</f>
        <v>#REF!</v>
      </c>
      <c r="BF11" s="310" t="e">
        <f t="shared" si="18"/>
        <v>#REF!</v>
      </c>
      <c r="BG11" s="45" t="e">
        <f>'к среднему по РА'!AS11</f>
        <v>#REF!</v>
      </c>
      <c r="BH11" s="45" t="e">
        <f>коэффициенты!AQ11</f>
        <v>#REF!</v>
      </c>
      <c r="BI11" s="51" t="e">
        <f t="shared" si="19"/>
        <v>#REF!</v>
      </c>
      <c r="BJ11" s="45" t="e">
        <f>'к среднему по РА'!AU11</f>
        <v>#REF!</v>
      </c>
      <c r="BK11" s="45" t="e">
        <f>коэффициенты!AS11</f>
        <v>#REF!</v>
      </c>
      <c r="BL11" s="310" t="e">
        <f t="shared" si="20"/>
        <v>#REF!</v>
      </c>
      <c r="BM11" s="45" t="e">
        <f>'к среднему по РА'!AW11</f>
        <v>#REF!</v>
      </c>
      <c r="BN11" s="45" t="e">
        <f>коэффициенты!AU11</f>
        <v>#REF!</v>
      </c>
      <c r="BO11" s="51" t="e">
        <f t="shared" si="21"/>
        <v>#REF!</v>
      </c>
      <c r="BP11" s="45" t="e">
        <f>'к среднему по РА'!AY11</f>
        <v>#REF!</v>
      </c>
      <c r="BQ11" s="45" t="e">
        <f>коэффициенты!AW11</f>
        <v>#REF!</v>
      </c>
      <c r="BR11" s="344" t="e">
        <f t="shared" si="22"/>
        <v>#REF!</v>
      </c>
      <c r="BS11" s="45" t="e">
        <f>'к среднему по РА'!BA11</f>
        <v>#REF!</v>
      </c>
      <c r="BT11" s="45" t="e">
        <f>коэффициенты!AY11</f>
        <v>#REF!</v>
      </c>
      <c r="BU11" s="344" t="e">
        <f t="shared" si="23"/>
        <v>#REF!</v>
      </c>
      <c r="BV11" s="45" t="e">
        <f>'к среднему по РА'!BC11</f>
        <v>#REF!</v>
      </c>
      <c r="BW11" s="45" t="e">
        <f>коэффициенты!BA11</f>
        <v>#REF!</v>
      </c>
      <c r="BX11" s="310" t="e">
        <f t="shared" si="24"/>
        <v>#REF!</v>
      </c>
      <c r="BY11" s="45" t="e">
        <f>'к среднему по РА'!BE11</f>
        <v>#REF!</v>
      </c>
      <c r="BZ11" s="45" t="e">
        <f>коэффициенты!BC11</f>
        <v>#REF!</v>
      </c>
      <c r="CA11" s="310" t="e">
        <f t="shared" si="25"/>
        <v>#REF!</v>
      </c>
      <c r="CB11" s="45" t="e">
        <f>'к среднему по РА'!BG11</f>
        <v>#REF!</v>
      </c>
      <c r="CC11" s="45" t="e">
        <f>коэффициенты!BE11</f>
        <v>#REF!</v>
      </c>
      <c r="CD11" s="310" t="e">
        <f t="shared" si="26"/>
        <v>#REF!</v>
      </c>
      <c r="CE11" s="45" t="e">
        <f>'к среднему по РА'!BI11</f>
        <v>#REF!</v>
      </c>
      <c r="CF11" s="45" t="e">
        <f>коэффициенты!BG11</f>
        <v>#REF!</v>
      </c>
      <c r="CG11" s="310" t="e">
        <f t="shared" si="27"/>
        <v>#REF!</v>
      </c>
      <c r="CH11" s="45" t="e">
        <f>'к среднему по РА'!BK11</f>
        <v>#REF!</v>
      </c>
      <c r="CI11" s="45" t="e">
        <f>коэффициенты!BI11</f>
        <v>#REF!</v>
      </c>
      <c r="CJ11" s="344" t="e">
        <f t="shared" si="28"/>
        <v>#REF!</v>
      </c>
      <c r="CK11" s="45" t="e">
        <f>'к среднему по РА'!BM11</f>
        <v>#REF!</v>
      </c>
      <c r="CL11" s="45" t="e">
        <f>коэффициенты!BK11</f>
        <v>#REF!</v>
      </c>
      <c r="CM11" s="344" t="e">
        <f t="shared" si="29"/>
        <v>#REF!</v>
      </c>
      <c r="CN11" s="333">
        <v>15</v>
      </c>
      <c r="CO11" s="334">
        <v>0</v>
      </c>
      <c r="CP11" s="333">
        <f t="shared" si="30"/>
        <v>15</v>
      </c>
      <c r="CQ11" s="335">
        <f t="shared" si="31"/>
        <v>1</v>
      </c>
      <c r="CR11" s="336">
        <f t="shared" si="32"/>
        <v>1</v>
      </c>
      <c r="CS11" s="329">
        <v>8</v>
      </c>
      <c r="CT11" s="330">
        <v>8</v>
      </c>
      <c r="CU11" s="331">
        <f t="shared" si="33"/>
        <v>1</v>
      </c>
      <c r="CV11" s="332">
        <f t="shared" si="44"/>
        <v>1</v>
      </c>
      <c r="CW11" s="186" t="e">
        <f t="shared" si="43"/>
        <v>#REF!</v>
      </c>
      <c r="CX11" s="186" t="e">
        <f t="shared" si="34"/>
        <v>#REF!</v>
      </c>
      <c r="CY11" s="186" t="e">
        <f t="shared" si="35"/>
        <v>#REF!</v>
      </c>
      <c r="CZ11" s="187" t="e">
        <f t="shared" si="36"/>
        <v>#REF!</v>
      </c>
      <c r="DA11" s="187" t="e">
        <f t="shared" si="37"/>
        <v>#REF!</v>
      </c>
      <c r="DB11" s="187" t="e">
        <f t="shared" si="38"/>
        <v>#REF!</v>
      </c>
      <c r="DC11" s="187" t="e">
        <f t="shared" si="39"/>
        <v>#REF!</v>
      </c>
      <c r="DD11" s="187">
        <f t="shared" si="40"/>
        <v>0.04</v>
      </c>
      <c r="DE11" s="187">
        <f t="shared" si="41"/>
        <v>0.06</v>
      </c>
      <c r="DF11" s="188" t="e">
        <f t="shared" si="42"/>
        <v>#REF!</v>
      </c>
    </row>
    <row r="12" spans="1:112" s="189" customFormat="1" ht="19.899999999999999" customHeight="1">
      <c r="A12" s="44" t="s">
        <v>40</v>
      </c>
      <c r="B12" s="45" t="e">
        <f>'к среднему по РА'!E12</f>
        <v>#REF!</v>
      </c>
      <c r="C12" s="45" t="e">
        <f>коэффициенты!E12</f>
        <v>#REF!</v>
      </c>
      <c r="D12" s="43" t="e">
        <f t="shared" si="0"/>
        <v>#REF!</v>
      </c>
      <c r="E12" s="45" t="e">
        <f>'к среднему по РА'!G12</f>
        <v>#REF!</v>
      </c>
      <c r="F12" s="45" t="e">
        <f>коэффициенты!G12</f>
        <v>#REF!</v>
      </c>
      <c r="G12" s="43" t="e">
        <f t="shared" si="1"/>
        <v>#REF!</v>
      </c>
      <c r="H12" s="45" t="e">
        <f>'к среднему по РА'!I12</f>
        <v>#REF!</v>
      </c>
      <c r="I12" s="24" t="e">
        <f>коэффициенты!I12</f>
        <v>#REF!</v>
      </c>
      <c r="J12" s="51" t="e">
        <f t="shared" si="2"/>
        <v>#REF!</v>
      </c>
      <c r="K12" s="45" t="e">
        <f>'к среднему по РА'!M12</f>
        <v>#REF!</v>
      </c>
      <c r="L12" s="24" t="e">
        <f>коэффициенты!K12</f>
        <v>#REF!</v>
      </c>
      <c r="M12" s="43" t="e">
        <f t="shared" si="3"/>
        <v>#REF!</v>
      </c>
      <c r="N12" s="45" t="e">
        <f>'к среднему по РА'!O12</f>
        <v>#REF!</v>
      </c>
      <c r="O12" s="45" t="e">
        <f>коэффициенты!M12</f>
        <v>#REF!</v>
      </c>
      <c r="P12" s="310" t="e">
        <f t="shared" si="4"/>
        <v>#REF!</v>
      </c>
      <c r="Q12" s="45" t="e">
        <f>'к среднему по РА'!Q12</f>
        <v>#REF!</v>
      </c>
      <c r="R12" s="45" t="e">
        <f>коэффициенты!O12</f>
        <v>#REF!</v>
      </c>
      <c r="S12" s="310" t="e">
        <f t="shared" si="5"/>
        <v>#REF!</v>
      </c>
      <c r="T12" s="45" t="e">
        <f>'к среднему по РА'!S12</f>
        <v>#REF!</v>
      </c>
      <c r="U12" s="24" t="e">
        <f>коэффициенты!Q12</f>
        <v>#REF!</v>
      </c>
      <c r="V12" s="51" t="e">
        <f t="shared" si="6"/>
        <v>#REF!</v>
      </c>
      <c r="W12" s="96" t="e">
        <f>'к среднему по РА'!U12</f>
        <v>#REF!</v>
      </c>
      <c r="X12" s="96" t="e">
        <f>коэффициенты!S12</f>
        <v>#REF!</v>
      </c>
      <c r="Y12" s="310" t="e">
        <f t="shared" si="7"/>
        <v>#REF!</v>
      </c>
      <c r="Z12" s="96" t="e">
        <f>'к среднему по РА'!W12</f>
        <v>#REF!</v>
      </c>
      <c r="AA12" s="96" t="e">
        <f>коэффициенты!U12</f>
        <v>#REF!</v>
      </c>
      <c r="AB12" s="51" t="e">
        <f t="shared" si="8"/>
        <v>#REF!</v>
      </c>
      <c r="AC12" s="96" t="e">
        <f>'к среднему по РА'!Y12</f>
        <v>#REF!</v>
      </c>
      <c r="AD12" s="96" t="e">
        <f>коэффициенты!W12</f>
        <v>#REF!</v>
      </c>
      <c r="AE12" s="310" t="e">
        <f t="shared" si="9"/>
        <v>#REF!</v>
      </c>
      <c r="AF12" s="96" t="e">
        <f>'к среднему по РА'!AA12</f>
        <v>#REF!</v>
      </c>
      <c r="AG12" s="96" t="e">
        <f>коэффициенты!Y12</f>
        <v>#REF!</v>
      </c>
      <c r="AH12" s="51" t="e">
        <f t="shared" si="10"/>
        <v>#REF!</v>
      </c>
      <c r="AI12" s="96" t="e">
        <f>'к среднему по РА'!AC12</f>
        <v>#REF!</v>
      </c>
      <c r="AJ12" s="96" t="e">
        <f>коэффициенты!AA12</f>
        <v>#REF!</v>
      </c>
      <c r="AK12" s="310" t="e">
        <f t="shared" si="11"/>
        <v>#REF!</v>
      </c>
      <c r="AL12" s="96" t="e">
        <f>'к среднему по РА'!AE12</f>
        <v>#REF!</v>
      </c>
      <c r="AM12" s="96" t="e">
        <f>коэффициенты!AC12</f>
        <v>#REF!</v>
      </c>
      <c r="AN12" s="51" t="e">
        <f t="shared" si="12"/>
        <v>#REF!</v>
      </c>
      <c r="AO12" s="96" t="e">
        <f>'к среднему по РА'!AG12</f>
        <v>#REF!</v>
      </c>
      <c r="AP12" s="96" t="e">
        <f>коэффициенты!AE12</f>
        <v>#REF!</v>
      </c>
      <c r="AQ12" s="310" t="e">
        <f t="shared" si="13"/>
        <v>#REF!</v>
      </c>
      <c r="AR12" s="45" t="e">
        <f>'к среднему по РА'!AI12</f>
        <v>#REF!</v>
      </c>
      <c r="AS12" s="45" t="e">
        <f>коэффициенты!AG12</f>
        <v>#REF!</v>
      </c>
      <c r="AT12" s="51" t="e">
        <f t="shared" si="14"/>
        <v>#REF!</v>
      </c>
      <c r="AU12" s="96" t="e">
        <f>'к среднему по РА'!AK12</f>
        <v>#REF!</v>
      </c>
      <c r="AV12" s="96" t="e">
        <f>коэффициенты!AI12</f>
        <v>#REF!</v>
      </c>
      <c r="AW12" s="344" t="e">
        <f t="shared" si="15"/>
        <v>#REF!</v>
      </c>
      <c r="AX12" s="96" t="e">
        <f>'к среднему по РА'!AM12</f>
        <v>#REF!</v>
      </c>
      <c r="AY12" s="96" t="e">
        <f>коэффициенты!AK12</f>
        <v>#REF!</v>
      </c>
      <c r="AZ12" s="310" t="e">
        <f t="shared" si="16"/>
        <v>#REF!</v>
      </c>
      <c r="BA12" s="96" t="e">
        <f>'к среднему по РА'!AO12</f>
        <v>#REF!</v>
      </c>
      <c r="BB12" s="96" t="e">
        <f>коэффициенты!AM12</f>
        <v>#REF!</v>
      </c>
      <c r="BC12" s="51" t="e">
        <f t="shared" si="17"/>
        <v>#REF!</v>
      </c>
      <c r="BD12" s="96" t="e">
        <f>'к среднему по РА'!AQ12</f>
        <v>#REF!</v>
      </c>
      <c r="BE12" s="96" t="e">
        <f>коэффициенты!AO12</f>
        <v>#REF!</v>
      </c>
      <c r="BF12" s="310" t="e">
        <f t="shared" si="18"/>
        <v>#REF!</v>
      </c>
      <c r="BG12" s="45" t="e">
        <f>'к среднему по РА'!AS12</f>
        <v>#REF!</v>
      </c>
      <c r="BH12" s="45" t="e">
        <f>коэффициенты!AQ12</f>
        <v>#REF!</v>
      </c>
      <c r="BI12" s="51" t="e">
        <f t="shared" si="19"/>
        <v>#REF!</v>
      </c>
      <c r="BJ12" s="45" t="e">
        <f>'к среднему по РА'!AU12</f>
        <v>#REF!</v>
      </c>
      <c r="BK12" s="45" t="e">
        <f>коэффициенты!AS12</f>
        <v>#REF!</v>
      </c>
      <c r="BL12" s="310" t="e">
        <f t="shared" si="20"/>
        <v>#REF!</v>
      </c>
      <c r="BM12" s="45" t="e">
        <f>'к среднему по РА'!AW12</f>
        <v>#REF!</v>
      </c>
      <c r="BN12" s="45" t="e">
        <f>коэффициенты!AU12</f>
        <v>#REF!</v>
      </c>
      <c r="BO12" s="51" t="e">
        <f t="shared" si="21"/>
        <v>#REF!</v>
      </c>
      <c r="BP12" s="45" t="e">
        <f>'к среднему по РА'!AY12</f>
        <v>#REF!</v>
      </c>
      <c r="BQ12" s="45" t="e">
        <f>коэффициенты!AW12</f>
        <v>#REF!</v>
      </c>
      <c r="BR12" s="344" t="e">
        <f t="shared" si="22"/>
        <v>#REF!</v>
      </c>
      <c r="BS12" s="45" t="e">
        <f>'к среднему по РА'!BA12</f>
        <v>#REF!</v>
      </c>
      <c r="BT12" s="45" t="e">
        <f>коэффициенты!AY12</f>
        <v>#REF!</v>
      </c>
      <c r="BU12" s="344" t="e">
        <f t="shared" si="23"/>
        <v>#REF!</v>
      </c>
      <c r="BV12" s="45" t="e">
        <f>'к среднему по РА'!BC12</f>
        <v>#REF!</v>
      </c>
      <c r="BW12" s="45" t="e">
        <f>коэффициенты!BA12</f>
        <v>#REF!</v>
      </c>
      <c r="BX12" s="310" t="e">
        <f t="shared" si="24"/>
        <v>#REF!</v>
      </c>
      <c r="BY12" s="45" t="e">
        <f>'к среднему по РА'!BE12</f>
        <v>#REF!</v>
      </c>
      <c r="BZ12" s="45" t="e">
        <f>коэффициенты!BC12</f>
        <v>#REF!</v>
      </c>
      <c r="CA12" s="310" t="e">
        <f t="shared" si="25"/>
        <v>#REF!</v>
      </c>
      <c r="CB12" s="45" t="e">
        <f>'к среднему по РА'!BG12</f>
        <v>#REF!</v>
      </c>
      <c r="CC12" s="45" t="e">
        <f>коэффициенты!BE12</f>
        <v>#REF!</v>
      </c>
      <c r="CD12" s="310" t="e">
        <f t="shared" si="26"/>
        <v>#REF!</v>
      </c>
      <c r="CE12" s="45" t="e">
        <f>'к среднему по РА'!BI12</f>
        <v>#REF!</v>
      </c>
      <c r="CF12" s="45" t="e">
        <f>коэффициенты!BG12</f>
        <v>#REF!</v>
      </c>
      <c r="CG12" s="310" t="e">
        <f t="shared" si="27"/>
        <v>#REF!</v>
      </c>
      <c r="CH12" s="45" t="e">
        <f>'к среднему по РА'!BK12</f>
        <v>#REF!</v>
      </c>
      <c r="CI12" s="45" t="e">
        <f>коэффициенты!BI12</f>
        <v>#REF!</v>
      </c>
      <c r="CJ12" s="344" t="e">
        <f t="shared" si="28"/>
        <v>#REF!</v>
      </c>
      <c r="CK12" s="45" t="e">
        <f>'к среднему по РА'!BM12</f>
        <v>#REF!</v>
      </c>
      <c r="CL12" s="45" t="e">
        <f>коэффициенты!BK12</f>
        <v>#REF!</v>
      </c>
      <c r="CM12" s="344" t="e">
        <f t="shared" si="29"/>
        <v>#REF!</v>
      </c>
      <c r="CN12" s="333">
        <v>15</v>
      </c>
      <c r="CO12" s="334">
        <v>0</v>
      </c>
      <c r="CP12" s="333">
        <f t="shared" si="30"/>
        <v>15</v>
      </c>
      <c r="CQ12" s="335">
        <f t="shared" si="31"/>
        <v>1</v>
      </c>
      <c r="CR12" s="336">
        <f t="shared" si="32"/>
        <v>1</v>
      </c>
      <c r="CS12" s="329">
        <v>8</v>
      </c>
      <c r="CT12" s="330">
        <v>8</v>
      </c>
      <c r="CU12" s="331">
        <f t="shared" si="33"/>
        <v>1</v>
      </c>
      <c r="CV12" s="332">
        <f t="shared" si="44"/>
        <v>1</v>
      </c>
      <c r="CW12" s="186" t="e">
        <f t="shared" si="43"/>
        <v>#REF!</v>
      </c>
      <c r="CX12" s="186" t="e">
        <f t="shared" si="34"/>
        <v>#REF!</v>
      </c>
      <c r="CY12" s="186" t="e">
        <f t="shared" si="35"/>
        <v>#REF!</v>
      </c>
      <c r="CZ12" s="187" t="e">
        <f t="shared" si="36"/>
        <v>#REF!</v>
      </c>
      <c r="DA12" s="187" t="e">
        <f t="shared" si="37"/>
        <v>#REF!</v>
      </c>
      <c r="DB12" s="187" t="e">
        <f t="shared" si="38"/>
        <v>#REF!</v>
      </c>
      <c r="DC12" s="187" t="e">
        <f t="shared" si="39"/>
        <v>#REF!</v>
      </c>
      <c r="DD12" s="187">
        <f t="shared" si="40"/>
        <v>0.04</v>
      </c>
      <c r="DE12" s="187">
        <f t="shared" si="41"/>
        <v>0.06</v>
      </c>
      <c r="DF12" s="188" t="e">
        <f t="shared" si="42"/>
        <v>#REF!</v>
      </c>
    </row>
    <row r="13" spans="1:112" s="189" customFormat="1" ht="21.6" customHeight="1">
      <c r="A13" s="47" t="s">
        <v>41</v>
      </c>
      <c r="B13" s="45" t="e">
        <f>'к среднему по РА'!E13</f>
        <v>#REF!</v>
      </c>
      <c r="C13" s="45" t="e">
        <f>коэффициенты!E13</f>
        <v>#REF!</v>
      </c>
      <c r="D13" s="43" t="e">
        <f t="shared" si="0"/>
        <v>#REF!</v>
      </c>
      <c r="E13" s="45" t="e">
        <f>'к среднему по РА'!G13</f>
        <v>#REF!</v>
      </c>
      <c r="F13" s="45" t="e">
        <f>коэффициенты!G13</f>
        <v>#REF!</v>
      </c>
      <c r="G13" s="43" t="e">
        <f t="shared" si="1"/>
        <v>#REF!</v>
      </c>
      <c r="H13" s="45" t="e">
        <f>'к среднему по РА'!I13</f>
        <v>#REF!</v>
      </c>
      <c r="I13" s="24" t="e">
        <f>коэффициенты!I13</f>
        <v>#REF!</v>
      </c>
      <c r="J13" s="51" t="e">
        <f t="shared" si="2"/>
        <v>#REF!</v>
      </c>
      <c r="K13" s="45" t="e">
        <f>'к среднему по РА'!M13</f>
        <v>#REF!</v>
      </c>
      <c r="L13" s="24" t="e">
        <f>коэффициенты!K13</f>
        <v>#REF!</v>
      </c>
      <c r="M13" s="43" t="e">
        <f t="shared" si="3"/>
        <v>#REF!</v>
      </c>
      <c r="N13" s="45" t="e">
        <f>'к среднему по РА'!O13</f>
        <v>#REF!</v>
      </c>
      <c r="O13" s="45" t="e">
        <f>коэффициенты!M13</f>
        <v>#REF!</v>
      </c>
      <c r="P13" s="310" t="e">
        <f t="shared" si="4"/>
        <v>#REF!</v>
      </c>
      <c r="Q13" s="45" t="e">
        <f>'к среднему по РА'!Q13</f>
        <v>#REF!</v>
      </c>
      <c r="R13" s="45" t="e">
        <f>коэффициенты!O13</f>
        <v>#REF!</v>
      </c>
      <c r="S13" s="310" t="e">
        <f t="shared" si="5"/>
        <v>#REF!</v>
      </c>
      <c r="T13" s="45" t="e">
        <f>'к среднему по РА'!S13</f>
        <v>#REF!</v>
      </c>
      <c r="U13" s="24" t="e">
        <f>коэффициенты!Q13</f>
        <v>#REF!</v>
      </c>
      <c r="V13" s="51" t="e">
        <f t="shared" si="6"/>
        <v>#REF!</v>
      </c>
      <c r="W13" s="96" t="e">
        <f>'к среднему по РА'!U13</f>
        <v>#REF!</v>
      </c>
      <c r="X13" s="96" t="e">
        <f>коэффициенты!S13</f>
        <v>#REF!</v>
      </c>
      <c r="Y13" s="310" t="e">
        <f t="shared" si="7"/>
        <v>#REF!</v>
      </c>
      <c r="Z13" s="96" t="e">
        <f>'к среднему по РА'!W13</f>
        <v>#REF!</v>
      </c>
      <c r="AA13" s="96" t="e">
        <f>коэффициенты!U13</f>
        <v>#REF!</v>
      </c>
      <c r="AB13" s="51" t="e">
        <f t="shared" si="8"/>
        <v>#REF!</v>
      </c>
      <c r="AC13" s="96" t="e">
        <f>'к среднему по РА'!Y13</f>
        <v>#REF!</v>
      </c>
      <c r="AD13" s="96" t="e">
        <f>коэффициенты!W13</f>
        <v>#REF!</v>
      </c>
      <c r="AE13" s="310" t="e">
        <f t="shared" si="9"/>
        <v>#REF!</v>
      </c>
      <c r="AF13" s="96" t="e">
        <f>'к среднему по РА'!AA13</f>
        <v>#REF!</v>
      </c>
      <c r="AG13" s="96" t="e">
        <f>коэффициенты!Y13</f>
        <v>#REF!</v>
      </c>
      <c r="AH13" s="51" t="e">
        <f t="shared" si="10"/>
        <v>#REF!</v>
      </c>
      <c r="AI13" s="96" t="e">
        <f>'к среднему по РА'!AC13</f>
        <v>#REF!</v>
      </c>
      <c r="AJ13" s="96" t="e">
        <f>коэффициенты!AA13</f>
        <v>#REF!</v>
      </c>
      <c r="AK13" s="310" t="e">
        <f t="shared" si="11"/>
        <v>#REF!</v>
      </c>
      <c r="AL13" s="96" t="e">
        <f>'к среднему по РА'!AE13</f>
        <v>#REF!</v>
      </c>
      <c r="AM13" s="96" t="e">
        <f>коэффициенты!AC13</f>
        <v>#REF!</v>
      </c>
      <c r="AN13" s="51" t="e">
        <f t="shared" si="12"/>
        <v>#REF!</v>
      </c>
      <c r="AO13" s="96" t="e">
        <f>'к среднему по РА'!AG13</f>
        <v>#REF!</v>
      </c>
      <c r="AP13" s="96" t="e">
        <f>коэффициенты!AE13</f>
        <v>#REF!</v>
      </c>
      <c r="AQ13" s="310" t="e">
        <f t="shared" si="13"/>
        <v>#REF!</v>
      </c>
      <c r="AR13" s="45" t="e">
        <f>'к среднему по РА'!AI13</f>
        <v>#REF!</v>
      </c>
      <c r="AS13" s="45" t="e">
        <f>коэффициенты!AG13</f>
        <v>#REF!</v>
      </c>
      <c r="AT13" s="51" t="e">
        <f t="shared" si="14"/>
        <v>#REF!</v>
      </c>
      <c r="AU13" s="96" t="e">
        <f>'к среднему по РА'!AK13</f>
        <v>#REF!</v>
      </c>
      <c r="AV13" s="96" t="e">
        <f>коэффициенты!AI13</f>
        <v>#REF!</v>
      </c>
      <c r="AW13" s="344" t="e">
        <f t="shared" si="15"/>
        <v>#REF!</v>
      </c>
      <c r="AX13" s="96" t="e">
        <f>'к среднему по РА'!AM13</f>
        <v>#REF!</v>
      </c>
      <c r="AY13" s="96" t="e">
        <f>коэффициенты!AK13</f>
        <v>#REF!</v>
      </c>
      <c r="AZ13" s="310" t="e">
        <f t="shared" si="16"/>
        <v>#REF!</v>
      </c>
      <c r="BA13" s="96" t="e">
        <f>'к среднему по РА'!AO13</f>
        <v>#REF!</v>
      </c>
      <c r="BB13" s="96" t="e">
        <f>коэффициенты!AM13</f>
        <v>#REF!</v>
      </c>
      <c r="BC13" s="51" t="e">
        <f t="shared" si="17"/>
        <v>#REF!</v>
      </c>
      <c r="BD13" s="96" t="e">
        <f>'к среднему по РА'!AQ13</f>
        <v>#REF!</v>
      </c>
      <c r="BE13" s="96" t="e">
        <f>коэффициенты!AO13</f>
        <v>#REF!</v>
      </c>
      <c r="BF13" s="310" t="e">
        <f t="shared" si="18"/>
        <v>#REF!</v>
      </c>
      <c r="BG13" s="45" t="e">
        <f>'к среднему по РА'!AS13</f>
        <v>#REF!</v>
      </c>
      <c r="BH13" s="45" t="e">
        <f>коэффициенты!AQ13</f>
        <v>#REF!</v>
      </c>
      <c r="BI13" s="51" t="e">
        <f t="shared" si="19"/>
        <v>#REF!</v>
      </c>
      <c r="BJ13" s="45" t="e">
        <f>'к среднему по РА'!AU13</f>
        <v>#REF!</v>
      </c>
      <c r="BK13" s="45" t="e">
        <f>коэффициенты!AS13</f>
        <v>#REF!</v>
      </c>
      <c r="BL13" s="310" t="e">
        <f t="shared" si="20"/>
        <v>#REF!</v>
      </c>
      <c r="BM13" s="45" t="e">
        <f>'к среднему по РА'!AW13</f>
        <v>#REF!</v>
      </c>
      <c r="BN13" s="45" t="e">
        <f>коэффициенты!AU13</f>
        <v>#REF!</v>
      </c>
      <c r="BO13" s="51" t="e">
        <f t="shared" si="21"/>
        <v>#REF!</v>
      </c>
      <c r="BP13" s="45" t="e">
        <f>'к среднему по РА'!AY13</f>
        <v>#REF!</v>
      </c>
      <c r="BQ13" s="45" t="e">
        <f>коэффициенты!AW13</f>
        <v>#REF!</v>
      </c>
      <c r="BR13" s="344" t="e">
        <f t="shared" si="22"/>
        <v>#REF!</v>
      </c>
      <c r="BS13" s="45" t="e">
        <f>'к среднему по РА'!BA13</f>
        <v>#REF!</v>
      </c>
      <c r="BT13" s="45" t="e">
        <f>коэффициенты!AY13</f>
        <v>#REF!</v>
      </c>
      <c r="BU13" s="344" t="e">
        <f t="shared" si="23"/>
        <v>#REF!</v>
      </c>
      <c r="BV13" s="45" t="e">
        <f>'к среднему по РА'!BC13</f>
        <v>#REF!</v>
      </c>
      <c r="BW13" s="45" t="e">
        <f>коэффициенты!BA13</f>
        <v>#REF!</v>
      </c>
      <c r="BX13" s="310" t="e">
        <f t="shared" si="24"/>
        <v>#REF!</v>
      </c>
      <c r="BY13" s="45" t="e">
        <f>'к среднему по РА'!BE13</f>
        <v>#REF!</v>
      </c>
      <c r="BZ13" s="45" t="e">
        <f>коэффициенты!BC13</f>
        <v>#REF!</v>
      </c>
      <c r="CA13" s="310" t="e">
        <f t="shared" si="25"/>
        <v>#REF!</v>
      </c>
      <c r="CB13" s="45" t="e">
        <f>'к среднему по РА'!BG13</f>
        <v>#REF!</v>
      </c>
      <c r="CC13" s="45" t="e">
        <f>коэффициенты!BE13</f>
        <v>#REF!</v>
      </c>
      <c r="CD13" s="310" t="e">
        <f t="shared" si="26"/>
        <v>#REF!</v>
      </c>
      <c r="CE13" s="45" t="e">
        <f>'к среднему по РА'!BI13</f>
        <v>#REF!</v>
      </c>
      <c r="CF13" s="45" t="e">
        <f>коэффициенты!BG13</f>
        <v>#REF!</v>
      </c>
      <c r="CG13" s="310" t="e">
        <f t="shared" si="27"/>
        <v>#REF!</v>
      </c>
      <c r="CH13" s="45" t="e">
        <f>'к среднему по РА'!BK13</f>
        <v>#REF!</v>
      </c>
      <c r="CI13" s="45" t="e">
        <f>коэффициенты!BI13</f>
        <v>#REF!</v>
      </c>
      <c r="CJ13" s="344" t="e">
        <f t="shared" si="28"/>
        <v>#REF!</v>
      </c>
      <c r="CK13" s="45" t="e">
        <f>'к среднему по РА'!BM13</f>
        <v>#REF!</v>
      </c>
      <c r="CL13" s="45" t="e">
        <f>коэффициенты!BK13</f>
        <v>#REF!</v>
      </c>
      <c r="CM13" s="344" t="e">
        <f t="shared" si="29"/>
        <v>#REF!</v>
      </c>
      <c r="CN13" s="333">
        <v>15</v>
      </c>
      <c r="CO13" s="334">
        <v>0</v>
      </c>
      <c r="CP13" s="333">
        <f t="shared" si="30"/>
        <v>15</v>
      </c>
      <c r="CQ13" s="335">
        <f t="shared" si="31"/>
        <v>1</v>
      </c>
      <c r="CR13" s="336">
        <f t="shared" si="32"/>
        <v>1</v>
      </c>
      <c r="CS13" s="329">
        <v>8</v>
      </c>
      <c r="CT13" s="330">
        <v>8</v>
      </c>
      <c r="CU13" s="331">
        <f t="shared" si="33"/>
        <v>1</v>
      </c>
      <c r="CV13" s="332">
        <f t="shared" si="44"/>
        <v>1</v>
      </c>
      <c r="CW13" s="186" t="e">
        <f t="shared" si="43"/>
        <v>#REF!</v>
      </c>
      <c r="CX13" s="186" t="e">
        <f t="shared" si="34"/>
        <v>#REF!</v>
      </c>
      <c r="CY13" s="186" t="e">
        <f t="shared" si="35"/>
        <v>#REF!</v>
      </c>
      <c r="CZ13" s="187" t="e">
        <f t="shared" si="36"/>
        <v>#REF!</v>
      </c>
      <c r="DA13" s="187" t="e">
        <f t="shared" si="37"/>
        <v>#REF!</v>
      </c>
      <c r="DB13" s="187" t="e">
        <f t="shared" si="38"/>
        <v>#REF!</v>
      </c>
      <c r="DC13" s="187" t="e">
        <f t="shared" si="39"/>
        <v>#REF!</v>
      </c>
      <c r="DD13" s="187">
        <f t="shared" si="40"/>
        <v>0.04</v>
      </c>
      <c r="DE13" s="187">
        <f t="shared" si="41"/>
        <v>0.06</v>
      </c>
      <c r="DF13" s="188" t="e">
        <f t="shared" si="42"/>
        <v>#REF!</v>
      </c>
    </row>
    <row r="14" spans="1:112" s="189" customFormat="1" ht="20.45" customHeight="1">
      <c r="A14" s="48" t="s">
        <v>42</v>
      </c>
      <c r="B14" s="45" t="e">
        <f>'к среднему по РА'!E14</f>
        <v>#REF!</v>
      </c>
      <c r="C14" s="45" t="e">
        <f>коэффициенты!E14</f>
        <v>#REF!</v>
      </c>
      <c r="D14" s="43" t="e">
        <f t="shared" si="0"/>
        <v>#REF!</v>
      </c>
      <c r="E14" s="45" t="e">
        <f>'к среднему по РА'!G14</f>
        <v>#REF!</v>
      </c>
      <c r="F14" s="45" t="e">
        <f>коэффициенты!G14</f>
        <v>#REF!</v>
      </c>
      <c r="G14" s="43" t="e">
        <f t="shared" si="1"/>
        <v>#REF!</v>
      </c>
      <c r="H14" s="45" t="e">
        <f>'к среднему по РА'!I14</f>
        <v>#REF!</v>
      </c>
      <c r="I14" s="24" t="e">
        <f>коэффициенты!I14</f>
        <v>#REF!</v>
      </c>
      <c r="J14" s="51" t="e">
        <f t="shared" si="2"/>
        <v>#REF!</v>
      </c>
      <c r="K14" s="45" t="e">
        <f>'к среднему по РА'!M14</f>
        <v>#REF!</v>
      </c>
      <c r="L14" s="24" t="e">
        <f>коэффициенты!K14</f>
        <v>#REF!</v>
      </c>
      <c r="M14" s="43" t="e">
        <f t="shared" si="3"/>
        <v>#REF!</v>
      </c>
      <c r="N14" s="45" t="e">
        <f>'к среднему по РА'!O14</f>
        <v>#REF!</v>
      </c>
      <c r="O14" s="45" t="e">
        <f>коэффициенты!M14</f>
        <v>#REF!</v>
      </c>
      <c r="P14" s="310" t="e">
        <f t="shared" si="4"/>
        <v>#REF!</v>
      </c>
      <c r="Q14" s="45" t="e">
        <f>'к среднему по РА'!Q14</f>
        <v>#REF!</v>
      </c>
      <c r="R14" s="45" t="e">
        <f>коэффициенты!O14</f>
        <v>#REF!</v>
      </c>
      <c r="S14" s="310" t="e">
        <f t="shared" si="5"/>
        <v>#REF!</v>
      </c>
      <c r="T14" s="45" t="e">
        <f>'к среднему по РА'!S14</f>
        <v>#REF!</v>
      </c>
      <c r="U14" s="24" t="e">
        <f>коэффициенты!Q14</f>
        <v>#REF!</v>
      </c>
      <c r="V14" s="51" t="e">
        <f t="shared" si="6"/>
        <v>#REF!</v>
      </c>
      <c r="W14" s="96" t="e">
        <f>'к среднему по РА'!U14</f>
        <v>#REF!</v>
      </c>
      <c r="X14" s="96" t="e">
        <f>коэффициенты!S14</f>
        <v>#REF!</v>
      </c>
      <c r="Y14" s="310" t="e">
        <f t="shared" si="7"/>
        <v>#REF!</v>
      </c>
      <c r="Z14" s="96" t="e">
        <f>'к среднему по РА'!W14</f>
        <v>#REF!</v>
      </c>
      <c r="AA14" s="96" t="e">
        <f>коэффициенты!U14</f>
        <v>#REF!</v>
      </c>
      <c r="AB14" s="51" t="e">
        <f t="shared" si="8"/>
        <v>#REF!</v>
      </c>
      <c r="AC14" s="96" t="e">
        <f>'к среднему по РА'!Y14</f>
        <v>#REF!</v>
      </c>
      <c r="AD14" s="96" t="e">
        <f>коэффициенты!W14</f>
        <v>#REF!</v>
      </c>
      <c r="AE14" s="310" t="e">
        <f t="shared" si="9"/>
        <v>#REF!</v>
      </c>
      <c r="AF14" s="96" t="e">
        <f>'к среднему по РА'!AA14</f>
        <v>#REF!</v>
      </c>
      <c r="AG14" s="96" t="e">
        <f>коэффициенты!Y14</f>
        <v>#REF!</v>
      </c>
      <c r="AH14" s="51" t="e">
        <f t="shared" si="10"/>
        <v>#REF!</v>
      </c>
      <c r="AI14" s="96" t="e">
        <f>'к среднему по РА'!AC14</f>
        <v>#REF!</v>
      </c>
      <c r="AJ14" s="96" t="e">
        <f>коэффициенты!AA14</f>
        <v>#REF!</v>
      </c>
      <c r="AK14" s="310" t="e">
        <f t="shared" si="11"/>
        <v>#REF!</v>
      </c>
      <c r="AL14" s="96" t="e">
        <f>'к среднему по РА'!AE14</f>
        <v>#REF!</v>
      </c>
      <c r="AM14" s="96" t="e">
        <f>коэффициенты!AC14</f>
        <v>#REF!</v>
      </c>
      <c r="AN14" s="51" t="e">
        <f t="shared" si="12"/>
        <v>#REF!</v>
      </c>
      <c r="AO14" s="96" t="e">
        <f>'к среднему по РА'!AG14</f>
        <v>#REF!</v>
      </c>
      <c r="AP14" s="96" t="e">
        <f>коэффициенты!AE14</f>
        <v>#REF!</v>
      </c>
      <c r="AQ14" s="310" t="e">
        <f t="shared" si="13"/>
        <v>#REF!</v>
      </c>
      <c r="AR14" s="45" t="e">
        <f>'к среднему по РА'!AI14</f>
        <v>#REF!</v>
      </c>
      <c r="AS14" s="45" t="e">
        <f>коэффициенты!AG14</f>
        <v>#REF!</v>
      </c>
      <c r="AT14" s="51" t="e">
        <f t="shared" si="14"/>
        <v>#REF!</v>
      </c>
      <c r="AU14" s="96" t="e">
        <f>'к среднему по РА'!AK14</f>
        <v>#REF!</v>
      </c>
      <c r="AV14" s="96" t="e">
        <f>коэффициенты!AI14</f>
        <v>#REF!</v>
      </c>
      <c r="AW14" s="344" t="e">
        <f t="shared" si="15"/>
        <v>#REF!</v>
      </c>
      <c r="AX14" s="96" t="e">
        <f>'к среднему по РА'!AM14</f>
        <v>#REF!</v>
      </c>
      <c r="AY14" s="96" t="e">
        <f>коэффициенты!AK14</f>
        <v>#REF!</v>
      </c>
      <c r="AZ14" s="310" t="e">
        <f t="shared" si="16"/>
        <v>#REF!</v>
      </c>
      <c r="BA14" s="96" t="e">
        <f>'к среднему по РА'!AO14</f>
        <v>#REF!</v>
      </c>
      <c r="BB14" s="96" t="e">
        <f>коэффициенты!AM14</f>
        <v>#REF!</v>
      </c>
      <c r="BC14" s="51" t="e">
        <f t="shared" si="17"/>
        <v>#REF!</v>
      </c>
      <c r="BD14" s="96" t="e">
        <f>'к среднему по РА'!AQ14</f>
        <v>#REF!</v>
      </c>
      <c r="BE14" s="96" t="e">
        <f>коэффициенты!AO14</f>
        <v>#REF!</v>
      </c>
      <c r="BF14" s="310" t="e">
        <f t="shared" si="18"/>
        <v>#REF!</v>
      </c>
      <c r="BG14" s="45" t="e">
        <f>'к среднему по РА'!AS14</f>
        <v>#REF!</v>
      </c>
      <c r="BH14" s="45" t="e">
        <f>коэффициенты!AQ14</f>
        <v>#REF!</v>
      </c>
      <c r="BI14" s="51" t="e">
        <f t="shared" si="19"/>
        <v>#REF!</v>
      </c>
      <c r="BJ14" s="45" t="e">
        <f>'к среднему по РА'!AU14</f>
        <v>#REF!</v>
      </c>
      <c r="BK14" s="45" t="e">
        <f>коэффициенты!AS14</f>
        <v>#REF!</v>
      </c>
      <c r="BL14" s="310" t="e">
        <f t="shared" si="20"/>
        <v>#REF!</v>
      </c>
      <c r="BM14" s="45" t="e">
        <f>'к среднему по РА'!AW14</f>
        <v>#REF!</v>
      </c>
      <c r="BN14" s="45" t="e">
        <f>коэффициенты!AU14</f>
        <v>#REF!</v>
      </c>
      <c r="BO14" s="51" t="e">
        <f t="shared" si="21"/>
        <v>#REF!</v>
      </c>
      <c r="BP14" s="45" t="e">
        <f>'к среднему по РА'!AY14</f>
        <v>#REF!</v>
      </c>
      <c r="BQ14" s="45" t="e">
        <f>коэффициенты!AW14</f>
        <v>#REF!</v>
      </c>
      <c r="BR14" s="344" t="e">
        <f t="shared" si="22"/>
        <v>#REF!</v>
      </c>
      <c r="BS14" s="45" t="e">
        <f>'к среднему по РА'!BA14</f>
        <v>#REF!</v>
      </c>
      <c r="BT14" s="45" t="e">
        <f>коэффициенты!AY14</f>
        <v>#REF!</v>
      </c>
      <c r="BU14" s="344" t="e">
        <f t="shared" si="23"/>
        <v>#REF!</v>
      </c>
      <c r="BV14" s="45" t="e">
        <f>'к среднему по РА'!BC14</f>
        <v>#REF!</v>
      </c>
      <c r="BW14" s="45" t="e">
        <f>коэффициенты!BA14</f>
        <v>#REF!</v>
      </c>
      <c r="BX14" s="310" t="e">
        <f t="shared" si="24"/>
        <v>#REF!</v>
      </c>
      <c r="BY14" s="45" t="e">
        <f>'к среднему по РА'!BE14</f>
        <v>#REF!</v>
      </c>
      <c r="BZ14" s="45" t="e">
        <f>коэффициенты!BC14</f>
        <v>#REF!</v>
      </c>
      <c r="CA14" s="310" t="e">
        <f t="shared" si="25"/>
        <v>#REF!</v>
      </c>
      <c r="CB14" s="45" t="e">
        <f>'к среднему по РА'!BG14</f>
        <v>#REF!</v>
      </c>
      <c r="CC14" s="45" t="e">
        <f>коэффициенты!BE14</f>
        <v>#REF!</v>
      </c>
      <c r="CD14" s="310" t="e">
        <f t="shared" si="26"/>
        <v>#REF!</v>
      </c>
      <c r="CE14" s="45" t="e">
        <f>'к среднему по РА'!BI14</f>
        <v>#REF!</v>
      </c>
      <c r="CF14" s="45" t="e">
        <f>коэффициенты!BG14</f>
        <v>#REF!</v>
      </c>
      <c r="CG14" s="310" t="e">
        <f t="shared" si="27"/>
        <v>#REF!</v>
      </c>
      <c r="CH14" s="45" t="e">
        <f>'к среднему по РА'!BK14</f>
        <v>#REF!</v>
      </c>
      <c r="CI14" s="45" t="e">
        <f>коэффициенты!BI14</f>
        <v>#REF!</v>
      </c>
      <c r="CJ14" s="344" t="e">
        <f t="shared" si="28"/>
        <v>#REF!</v>
      </c>
      <c r="CK14" s="45" t="e">
        <f>'к среднему по РА'!BM14</f>
        <v>#REF!</v>
      </c>
      <c r="CL14" s="45" t="e">
        <f>коэффициенты!BK14</f>
        <v>#REF!</v>
      </c>
      <c r="CM14" s="344" t="e">
        <f t="shared" si="29"/>
        <v>#REF!</v>
      </c>
      <c r="CN14" s="333">
        <v>15</v>
      </c>
      <c r="CO14" s="334">
        <v>0</v>
      </c>
      <c r="CP14" s="333">
        <f t="shared" si="30"/>
        <v>15</v>
      </c>
      <c r="CQ14" s="335">
        <f t="shared" si="31"/>
        <v>1</v>
      </c>
      <c r="CR14" s="336">
        <f t="shared" si="32"/>
        <v>1</v>
      </c>
      <c r="CS14" s="329">
        <v>8</v>
      </c>
      <c r="CT14" s="330">
        <v>8</v>
      </c>
      <c r="CU14" s="331">
        <f t="shared" si="33"/>
        <v>1</v>
      </c>
      <c r="CV14" s="332">
        <f t="shared" si="44"/>
        <v>1</v>
      </c>
      <c r="CW14" s="186" t="e">
        <f t="shared" si="43"/>
        <v>#REF!</v>
      </c>
      <c r="CX14" s="186" t="e">
        <f t="shared" si="34"/>
        <v>#REF!</v>
      </c>
      <c r="CY14" s="186" t="e">
        <f t="shared" si="35"/>
        <v>#REF!</v>
      </c>
      <c r="CZ14" s="187" t="e">
        <f t="shared" si="36"/>
        <v>#REF!</v>
      </c>
      <c r="DA14" s="187" t="e">
        <f t="shared" si="37"/>
        <v>#REF!</v>
      </c>
      <c r="DB14" s="187" t="e">
        <f t="shared" si="38"/>
        <v>#REF!</v>
      </c>
      <c r="DC14" s="187" t="e">
        <f t="shared" si="39"/>
        <v>#REF!</v>
      </c>
      <c r="DD14" s="187">
        <f t="shared" si="40"/>
        <v>0.04</v>
      </c>
      <c r="DE14" s="187">
        <f t="shared" si="41"/>
        <v>0.06</v>
      </c>
      <c r="DF14" s="188" t="e">
        <f t="shared" si="42"/>
        <v>#REF!</v>
      </c>
    </row>
    <row r="15" spans="1:112" ht="15.75">
      <c r="A15" s="32" t="s">
        <v>43</v>
      </c>
      <c r="B15" s="45"/>
      <c r="C15" s="66"/>
      <c r="D15" s="34"/>
      <c r="E15" s="36"/>
      <c r="F15" s="67"/>
      <c r="G15" s="34"/>
      <c r="H15" s="34"/>
      <c r="I15" s="34"/>
      <c r="J15" s="34"/>
      <c r="K15" s="34"/>
      <c r="L15" s="34"/>
      <c r="M15" s="34"/>
      <c r="N15" s="68"/>
      <c r="O15" s="68"/>
      <c r="P15" s="68"/>
      <c r="Q15" s="68"/>
      <c r="R15" s="68"/>
      <c r="S15" s="68"/>
      <c r="T15" s="68"/>
      <c r="U15" s="68"/>
      <c r="V15" s="34"/>
      <c r="W15" s="68"/>
      <c r="X15" s="68"/>
      <c r="Y15" s="68"/>
      <c r="Z15" s="34"/>
      <c r="AA15" s="34"/>
      <c r="AB15" s="34"/>
      <c r="AC15" s="68"/>
      <c r="AD15" s="68"/>
      <c r="AE15" s="69"/>
      <c r="AF15" s="69"/>
      <c r="AG15" s="69"/>
      <c r="AH15" s="69"/>
      <c r="AI15" s="68"/>
      <c r="AJ15" s="68"/>
      <c r="AK15" s="34"/>
      <c r="AL15" s="34"/>
      <c r="AM15" s="34"/>
      <c r="AN15" s="36"/>
      <c r="AO15" s="70"/>
      <c r="AP15" s="70"/>
      <c r="AQ15" s="34"/>
      <c r="AR15" s="34"/>
      <c r="AS15" s="34"/>
      <c r="AT15" s="34"/>
      <c r="AU15" s="70"/>
      <c r="AV15" s="70"/>
      <c r="AW15" s="34"/>
      <c r="AX15" s="36"/>
      <c r="AY15" s="36"/>
      <c r="AZ15" s="34"/>
      <c r="BA15" s="34"/>
      <c r="BB15" s="34"/>
      <c r="BC15" s="36"/>
      <c r="BD15" s="36"/>
      <c r="BE15" s="36"/>
      <c r="BF15" s="34"/>
      <c r="BG15" s="34"/>
      <c r="BH15" s="34"/>
      <c r="BI15" s="34"/>
      <c r="BJ15" s="37"/>
      <c r="BK15" s="34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9"/>
      <c r="BW15" s="40"/>
      <c r="BX15" s="41"/>
      <c r="BY15" s="34"/>
      <c r="BZ15" s="34"/>
      <c r="CA15" s="34"/>
      <c r="CB15" s="68"/>
      <c r="CC15" s="68"/>
      <c r="CD15" s="68"/>
      <c r="CE15" s="71"/>
      <c r="CF15" s="72"/>
      <c r="CG15" s="38"/>
      <c r="CH15" s="70"/>
      <c r="CI15" s="70"/>
      <c r="CJ15" s="70"/>
      <c r="CK15" s="40"/>
      <c r="CL15" s="40"/>
      <c r="CM15" s="40"/>
      <c r="CN15" s="84">
        <f>SUM(CN4:CN14)</f>
        <v>165</v>
      </c>
      <c r="CO15" s="84">
        <f>SUM(CO4:CO14)</f>
        <v>0</v>
      </c>
      <c r="CP15" s="84">
        <f t="shared" si="30"/>
        <v>165</v>
      </c>
      <c r="CQ15" s="166">
        <f t="shared" si="31"/>
        <v>1</v>
      </c>
      <c r="CR15" s="168"/>
      <c r="CS15" s="125">
        <f>SUM(CS4:CS14)</f>
        <v>88</v>
      </c>
      <c r="CT15" s="126">
        <f>SUM(CT4:CT14)</f>
        <v>88</v>
      </c>
      <c r="CU15" s="87">
        <f t="shared" si="33"/>
        <v>1</v>
      </c>
      <c r="CV15" s="86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5"/>
      <c r="DH15" s="95"/>
    </row>
    <row r="16" spans="1:1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R16" s="95"/>
      <c r="CS16" s="95"/>
      <c r="CT16" s="95"/>
      <c r="CU16" s="52"/>
      <c r="CV16" s="95"/>
      <c r="CW16" s="95"/>
      <c r="CX16" s="95"/>
      <c r="CZ16" s="95"/>
      <c r="DF16" s="95"/>
      <c r="DG16" s="95"/>
      <c r="DH16" s="95"/>
    </row>
    <row r="18" spans="104:104">
      <c r="CZ18" s="52" t="e">
        <f>CZ11-CZ4</f>
        <v>#REF!</v>
      </c>
    </row>
  </sheetData>
  <protectedRanges>
    <protectedRange password="CE28" sqref="B15 AR4:AS14 AO4:AP14 BG4:BH14 BM4:BN14 BP4:BQ14 BD4:BE14 BV4:BW14 BS4:BT14 CE4:CF14 CH4:CI14 B4:C14 E4:F14 CK4:CL14 N4:O14 Q4:R14 W4:X14 AC4:AD14 AI4:AJ14 AL4:AM14 AU4:AV14 AX4:AY14 BA4:BB14 BJ4:BK14 BY4:BZ14 CB4:CC14" name="Диапазон1"/>
  </protectedRanges>
  <customSheetViews>
    <customSheetView guid="{670BA12C-584B-4B21-AA28-EA53307DA1B4}" scale="70" showPageBreaks="1" printArea="1" hiddenColumns="1" state="hidden" view="pageBreakPreview">
      <pane xSplit="1" topLeftCell="EE1" activePane="topRight" state="frozen"/>
      <selection pane="topRight" activeCell="EE17" sqref="EE17"/>
      <colBreaks count="3" manualBreakCount="3">
        <brk id="13" max="1048575" man="1"/>
        <brk id="81" max="1048575" man="1"/>
        <brk id="134" max="14" man="1"/>
      </colBreaks>
      <pageMargins left="0" right="0" top="0" bottom="0" header="0" footer="0"/>
      <pageSetup paperSize="9" scale="43" orientation="portrait" r:id="rId1"/>
    </customSheetView>
  </customSheetViews>
  <mergeCells count="25">
    <mergeCell ref="BS2:BU2"/>
    <mergeCell ref="BY2:CA2"/>
    <mergeCell ref="CB2:CD2"/>
    <mergeCell ref="CH2:CJ2"/>
    <mergeCell ref="AU2:AW2"/>
    <mergeCell ref="BJ2:BO2"/>
    <mergeCell ref="AX2:BC2"/>
    <mergeCell ref="BD2:BI2"/>
    <mergeCell ref="BP2:BR2"/>
    <mergeCell ref="A2:A3"/>
    <mergeCell ref="E2:J2"/>
    <mergeCell ref="AC2:AH2"/>
    <mergeCell ref="AO2:AT2"/>
    <mergeCell ref="AI2:AN2"/>
    <mergeCell ref="Q2:V2"/>
    <mergeCell ref="W2:AB2"/>
    <mergeCell ref="B2:D2"/>
    <mergeCell ref="N2:P2"/>
    <mergeCell ref="K2:M2"/>
    <mergeCell ref="CW2:DF2"/>
    <mergeCell ref="BV2:BX2"/>
    <mergeCell ref="CS2:CV2"/>
    <mergeCell ref="CN2:CR2"/>
    <mergeCell ref="CE2:CG2"/>
    <mergeCell ref="CK2:CM2"/>
  </mergeCells>
  <pageMargins left="0.7" right="0.7" top="0.75" bottom="0.75" header="0.3" footer="0.3"/>
  <pageSetup paperSize="9" scale="43" orientation="landscape" r:id="rId2"/>
  <colBreaks count="1" manualBreakCount="1">
    <brk id="6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FJ25"/>
  <sheetViews>
    <sheetView view="pageBreakPreview" zoomScale="80" zoomScaleNormal="60" zoomScaleSheetLayoutView="80" workbookViewId="0">
      <pane xSplit="1" topLeftCell="B1" activePane="topRight" state="frozen"/>
      <selection pane="topRight" activeCell="T4" sqref="T4"/>
    </sheetView>
  </sheetViews>
  <sheetFormatPr defaultColWidth="8.85546875" defaultRowHeight="12.75"/>
  <cols>
    <col min="1" max="1" width="40.85546875" style="95" customWidth="1"/>
    <col min="2" max="2" width="11.85546875" style="95" customWidth="1"/>
    <col min="3" max="7" width="8.85546875" style="95"/>
    <col min="8" max="8" width="10.7109375" style="95" bestFit="1" customWidth="1"/>
    <col min="9" max="9" width="11.7109375" style="95" bestFit="1" customWidth="1"/>
    <col min="10" max="14" width="9" style="95" bestFit="1" customWidth="1"/>
    <col min="15" max="19" width="9.140625" style="95" bestFit="1" customWidth="1"/>
    <col min="20" max="30" width="9" style="95" bestFit="1" customWidth="1"/>
    <col min="31" max="31" width="8.140625" style="95" customWidth="1"/>
    <col min="32" max="34" width="9" style="95" bestFit="1" customWidth="1"/>
    <col min="35" max="70" width="8.85546875" style="95"/>
    <col min="71" max="72" width="9.28515625" style="95" customWidth="1"/>
    <col min="73" max="73" width="9.85546875" style="95" customWidth="1"/>
    <col min="74" max="76" width="8.85546875" style="95"/>
    <col min="77" max="79" width="0" style="95" hidden="1" customWidth="1"/>
    <col min="80" max="81" width="8.85546875" style="95"/>
    <col min="82" max="82" width="9.7109375" style="95" customWidth="1"/>
    <col min="83" max="84" width="8.85546875" style="95"/>
    <col min="85" max="85" width="12.85546875" style="95" bestFit="1" customWidth="1"/>
    <col min="86" max="87" width="8.85546875" style="95"/>
    <col min="88" max="88" width="10.140625" style="95" customWidth="1"/>
    <col min="89" max="90" width="8.85546875" style="95"/>
    <col min="91" max="91" width="12.85546875" style="95" bestFit="1" customWidth="1"/>
    <col min="92" max="93" width="8.85546875" style="95"/>
    <col min="94" max="94" width="10.28515625" style="95" customWidth="1"/>
    <col min="95" max="102" width="8.85546875" style="95"/>
    <col min="103" max="103" width="9.7109375" style="95" customWidth="1"/>
    <col min="104" max="105" width="8.85546875" style="95"/>
    <col min="106" max="106" width="9.85546875" style="95" customWidth="1"/>
    <col min="107" max="108" width="8.85546875" style="95"/>
    <col min="109" max="109" width="9" style="95" customWidth="1"/>
    <col min="110" max="110" width="0.140625" style="95" hidden="1" customWidth="1"/>
    <col min="111" max="111" width="9.140625" style="95" hidden="1" customWidth="1"/>
    <col min="112" max="112" width="0.28515625" style="95" customWidth="1"/>
    <col min="113" max="115" width="9.5703125" style="95" bestFit="1" customWidth="1"/>
    <col min="116" max="118" width="9" style="95" bestFit="1" customWidth="1"/>
    <col min="119" max="120" width="8.85546875" style="95"/>
    <col min="121" max="121" width="9.140625" style="95" customWidth="1"/>
    <col min="122" max="122" width="0.140625" style="95" customWidth="1"/>
    <col min="123" max="123" width="0.28515625" style="95" hidden="1" customWidth="1"/>
    <col min="124" max="124" width="9.140625" style="95" hidden="1" customWidth="1"/>
    <col min="125" max="127" width="8.85546875" style="95"/>
    <col min="128" max="128" width="19" style="95" customWidth="1"/>
    <col min="129" max="129" width="24.140625" style="95" customWidth="1"/>
    <col min="130" max="130" width="23.7109375" style="95" customWidth="1"/>
    <col min="131" max="132" width="8.85546875" style="95"/>
    <col min="133" max="133" width="8" style="95" customWidth="1"/>
    <col min="134" max="134" width="0.28515625" style="95" hidden="1" customWidth="1"/>
    <col min="135" max="135" width="0.140625" style="95" hidden="1" customWidth="1"/>
    <col min="136" max="139" width="9.140625" style="95" hidden="1" customWidth="1"/>
    <col min="140" max="140" width="0.140625" style="95" hidden="1" customWidth="1"/>
    <col min="141" max="141" width="9.140625" style="95" hidden="1" customWidth="1"/>
    <col min="142" max="142" width="0.140625" style="95" hidden="1" customWidth="1"/>
    <col min="143" max="145" width="9.140625" style="95" hidden="1" customWidth="1"/>
    <col min="146" max="148" width="8.85546875" style="95"/>
    <col min="149" max="149" width="10.7109375" style="46" customWidth="1"/>
    <col min="150" max="150" width="10.42578125" style="46" customWidth="1"/>
    <col min="151" max="152" width="9.140625" style="46" customWidth="1"/>
    <col min="153" max="155" width="8.85546875" style="95"/>
    <col min="156" max="156" width="10.5703125" style="95" customWidth="1"/>
    <col min="157" max="16384" width="8.85546875" style="95"/>
  </cols>
  <sheetData>
    <row r="2" spans="1:166" ht="138" customHeight="1">
      <c r="A2" s="445" t="s">
        <v>0</v>
      </c>
      <c r="B2" s="601" t="s">
        <v>158</v>
      </c>
      <c r="C2" s="601"/>
      <c r="D2" s="601"/>
      <c r="E2" s="601"/>
      <c r="F2" s="601"/>
      <c r="G2" s="601"/>
      <c r="H2" s="537" t="s">
        <v>159</v>
      </c>
      <c r="I2" s="538"/>
      <c r="J2" s="538"/>
      <c r="K2" s="538"/>
      <c r="L2" s="538"/>
      <c r="M2" s="538"/>
      <c r="N2" s="602" t="s">
        <v>160</v>
      </c>
      <c r="O2" s="602"/>
      <c r="P2" s="602"/>
      <c r="Q2" s="602"/>
      <c r="R2" s="602"/>
      <c r="S2" s="602"/>
      <c r="T2" s="539" t="s">
        <v>161</v>
      </c>
      <c r="U2" s="539"/>
      <c r="V2" s="539"/>
      <c r="W2" s="539"/>
      <c r="X2" s="539"/>
      <c r="Y2" s="539"/>
      <c r="Z2" s="544" t="s">
        <v>162</v>
      </c>
      <c r="AA2" s="544"/>
      <c r="AB2" s="544"/>
      <c r="AC2" s="544"/>
      <c r="AD2" s="544"/>
      <c r="AE2" s="544"/>
      <c r="AF2" s="603" t="s">
        <v>163</v>
      </c>
      <c r="AG2" s="603"/>
      <c r="AH2" s="603"/>
      <c r="AI2" s="603"/>
      <c r="AJ2" s="603"/>
      <c r="AK2" s="603"/>
      <c r="AL2" s="539" t="s">
        <v>164</v>
      </c>
      <c r="AM2" s="539"/>
      <c r="AN2" s="539"/>
      <c r="AO2" s="539"/>
      <c r="AP2" s="539"/>
      <c r="AQ2" s="539"/>
      <c r="AR2" s="543" t="s">
        <v>165</v>
      </c>
      <c r="AS2" s="543"/>
      <c r="AT2" s="543"/>
      <c r="AU2" s="543"/>
      <c r="AV2" s="543"/>
      <c r="AW2" s="543"/>
      <c r="AX2" s="604" t="s">
        <v>166</v>
      </c>
      <c r="AY2" s="604"/>
      <c r="AZ2" s="604"/>
      <c r="BA2" s="604"/>
      <c r="BB2" s="604"/>
      <c r="BC2" s="604"/>
      <c r="BD2" s="605" t="s">
        <v>167</v>
      </c>
      <c r="BE2" s="605"/>
      <c r="BF2" s="605"/>
      <c r="BG2" s="605"/>
      <c r="BH2" s="605"/>
      <c r="BI2" s="605"/>
      <c r="BJ2" s="572" t="s">
        <v>168</v>
      </c>
      <c r="BK2" s="572"/>
      <c r="BL2" s="572"/>
      <c r="BM2" s="572"/>
      <c r="BN2" s="572"/>
      <c r="BO2" s="572"/>
      <c r="BP2" s="589" t="s">
        <v>12</v>
      </c>
      <c r="BQ2" s="589"/>
      <c r="BR2" s="589"/>
      <c r="BS2" s="589"/>
      <c r="BT2" s="589"/>
      <c r="BU2" s="589"/>
      <c r="BV2" s="590" t="s">
        <v>169</v>
      </c>
      <c r="BW2" s="591"/>
      <c r="BX2" s="591"/>
      <c r="BY2" s="591"/>
      <c r="BZ2" s="591"/>
      <c r="CA2" s="592"/>
      <c r="CB2" s="593" t="s">
        <v>170</v>
      </c>
      <c r="CC2" s="593"/>
      <c r="CD2" s="593"/>
      <c r="CE2" s="593"/>
      <c r="CF2" s="593"/>
      <c r="CG2" s="593"/>
      <c r="CH2" s="594" t="s">
        <v>171</v>
      </c>
      <c r="CI2" s="594"/>
      <c r="CJ2" s="594"/>
      <c r="CK2" s="594"/>
      <c r="CL2" s="594"/>
      <c r="CM2" s="594"/>
      <c r="CN2" s="595" t="s">
        <v>172</v>
      </c>
      <c r="CO2" s="595"/>
      <c r="CP2" s="595"/>
      <c r="CQ2" s="595"/>
      <c r="CR2" s="595"/>
      <c r="CS2" s="595"/>
      <c r="CT2" s="596" t="s">
        <v>173</v>
      </c>
      <c r="CU2" s="596"/>
      <c r="CV2" s="596"/>
      <c r="CW2" s="596"/>
      <c r="CX2" s="596"/>
      <c r="CY2" s="596"/>
      <c r="CZ2" s="597" t="s">
        <v>174</v>
      </c>
      <c r="DA2" s="597"/>
      <c r="DB2" s="597"/>
      <c r="DC2" s="597"/>
      <c r="DD2" s="597"/>
      <c r="DE2" s="597"/>
      <c r="DF2" s="598" t="s">
        <v>175</v>
      </c>
      <c r="DG2" s="598"/>
      <c r="DH2" s="598"/>
      <c r="DI2" s="544" t="s">
        <v>176</v>
      </c>
      <c r="DJ2" s="544"/>
      <c r="DK2" s="544"/>
      <c r="DL2" s="544"/>
      <c r="DM2" s="544"/>
      <c r="DN2" s="544"/>
      <c r="DO2" s="599" t="s">
        <v>177</v>
      </c>
      <c r="DP2" s="599"/>
      <c r="DQ2" s="599"/>
      <c r="DR2" s="600" t="s">
        <v>178</v>
      </c>
      <c r="DS2" s="600"/>
      <c r="DT2" s="600"/>
      <c r="DU2" s="588" t="s">
        <v>179</v>
      </c>
      <c r="DV2" s="588"/>
      <c r="DW2" s="588"/>
      <c r="DX2" s="577" t="s">
        <v>180</v>
      </c>
      <c r="DY2" s="577"/>
      <c r="DZ2" s="577"/>
      <c r="EA2" s="578" t="s">
        <v>58</v>
      </c>
      <c r="EB2" s="578"/>
      <c r="EC2" s="578"/>
      <c r="ED2" s="579" t="s">
        <v>15</v>
      </c>
      <c r="EE2" s="580"/>
      <c r="EF2" s="580"/>
      <c r="EG2" s="580"/>
      <c r="EH2" s="580"/>
      <c r="EI2" s="581"/>
      <c r="EJ2" s="582" t="s">
        <v>16</v>
      </c>
      <c r="EK2" s="583"/>
      <c r="EL2" s="583"/>
      <c r="EM2" s="583"/>
      <c r="EN2" s="583"/>
      <c r="EO2" s="584"/>
      <c r="EP2" s="585" t="s">
        <v>181</v>
      </c>
      <c r="EQ2" s="586"/>
      <c r="ER2" s="587"/>
      <c r="ES2" s="532" t="s">
        <v>118</v>
      </c>
      <c r="ET2" s="532"/>
      <c r="EU2" s="532"/>
      <c r="EV2" s="532"/>
      <c r="EW2" s="532"/>
      <c r="EX2" s="531" t="s">
        <v>119</v>
      </c>
      <c r="EY2" s="531"/>
      <c r="EZ2" s="531"/>
      <c r="FA2" s="531"/>
      <c r="FB2" s="529" t="s">
        <v>120</v>
      </c>
      <c r="FC2" s="529"/>
      <c r="FD2" s="529"/>
      <c r="FE2" s="529"/>
      <c r="FF2" s="529"/>
      <c r="FG2" s="529"/>
      <c r="FH2" s="529"/>
      <c r="FI2" s="529"/>
    </row>
    <row r="3" spans="1:166" s="177" customFormat="1" ht="140.25" customHeight="1">
      <c r="A3" s="446"/>
      <c r="B3" s="404" t="s">
        <v>121</v>
      </c>
      <c r="C3" s="404" t="s">
        <v>122</v>
      </c>
      <c r="D3" s="404" t="s">
        <v>123</v>
      </c>
      <c r="E3" s="53" t="s">
        <v>182</v>
      </c>
      <c r="F3" s="404" t="s">
        <v>125</v>
      </c>
      <c r="G3" s="53" t="s">
        <v>126</v>
      </c>
      <c r="H3" s="54" t="s">
        <v>132</v>
      </c>
      <c r="I3" s="54" t="s">
        <v>133</v>
      </c>
      <c r="J3" s="54" t="s">
        <v>123</v>
      </c>
      <c r="K3" s="54" t="s">
        <v>182</v>
      </c>
      <c r="L3" s="55" t="s">
        <v>125</v>
      </c>
      <c r="M3" s="56" t="s">
        <v>126</v>
      </c>
      <c r="N3" s="57" t="s">
        <v>132</v>
      </c>
      <c r="O3" s="58" t="s">
        <v>122</v>
      </c>
      <c r="P3" s="57" t="s">
        <v>123</v>
      </c>
      <c r="Q3" s="57" t="s">
        <v>182</v>
      </c>
      <c r="R3" s="57" t="s">
        <v>125</v>
      </c>
      <c r="S3" s="398" t="s">
        <v>126</v>
      </c>
      <c r="T3" s="397" t="s">
        <v>132</v>
      </c>
      <c r="U3" s="59" t="s">
        <v>133</v>
      </c>
      <c r="V3" s="397" t="s">
        <v>123</v>
      </c>
      <c r="W3" s="397" t="s">
        <v>182</v>
      </c>
      <c r="X3" s="397" t="s">
        <v>125</v>
      </c>
      <c r="Y3" s="398" t="s">
        <v>126</v>
      </c>
      <c r="Z3" s="399" t="s">
        <v>132</v>
      </c>
      <c r="AA3" s="60" t="s">
        <v>133</v>
      </c>
      <c r="AB3" s="399" t="s">
        <v>123</v>
      </c>
      <c r="AC3" s="61" t="s">
        <v>182</v>
      </c>
      <c r="AD3" s="398" t="s">
        <v>125</v>
      </c>
      <c r="AE3" s="399" t="s">
        <v>126</v>
      </c>
      <c r="AF3" s="405" t="s">
        <v>121</v>
      </c>
      <c r="AG3" s="405" t="s">
        <v>122</v>
      </c>
      <c r="AH3" s="412" t="s">
        <v>123</v>
      </c>
      <c r="AI3" s="405" t="s">
        <v>182</v>
      </c>
      <c r="AJ3" s="405" t="s">
        <v>125</v>
      </c>
      <c r="AK3" s="405" t="s">
        <v>126</v>
      </c>
      <c r="AL3" s="397" t="s">
        <v>121</v>
      </c>
      <c r="AM3" s="59" t="s">
        <v>122</v>
      </c>
      <c r="AN3" s="397" t="s">
        <v>123</v>
      </c>
      <c r="AO3" s="397" t="s">
        <v>182</v>
      </c>
      <c r="AP3" s="397" t="s">
        <v>125</v>
      </c>
      <c r="AQ3" s="397" t="s">
        <v>126</v>
      </c>
      <c r="AR3" s="398" t="s">
        <v>121</v>
      </c>
      <c r="AS3" s="20" t="s">
        <v>122</v>
      </c>
      <c r="AT3" s="398" t="s">
        <v>123</v>
      </c>
      <c r="AU3" s="398" t="s">
        <v>182</v>
      </c>
      <c r="AV3" s="398" t="s">
        <v>125</v>
      </c>
      <c r="AW3" s="398" t="s">
        <v>126</v>
      </c>
      <c r="AX3" s="406" t="s">
        <v>121</v>
      </c>
      <c r="AY3" s="15" t="s">
        <v>122</v>
      </c>
      <c r="AZ3" s="406" t="s">
        <v>123</v>
      </c>
      <c r="BA3" s="406" t="s">
        <v>182</v>
      </c>
      <c r="BB3" s="406" t="s">
        <v>125</v>
      </c>
      <c r="BC3" s="406" t="s">
        <v>126</v>
      </c>
      <c r="BD3" s="407" t="s">
        <v>121</v>
      </c>
      <c r="BE3" s="62" t="s">
        <v>122</v>
      </c>
      <c r="BF3" s="407" t="s">
        <v>123</v>
      </c>
      <c r="BG3" s="407" t="s">
        <v>182</v>
      </c>
      <c r="BH3" s="407" t="s">
        <v>125</v>
      </c>
      <c r="BI3" s="407" t="s">
        <v>126</v>
      </c>
      <c r="BJ3" s="395" t="s">
        <v>121</v>
      </c>
      <c r="BK3" s="63" t="s">
        <v>122</v>
      </c>
      <c r="BL3" s="395" t="s">
        <v>123</v>
      </c>
      <c r="BM3" s="395" t="s">
        <v>182</v>
      </c>
      <c r="BN3" s="395" t="s">
        <v>125</v>
      </c>
      <c r="BO3" s="395" t="s">
        <v>126</v>
      </c>
      <c r="BP3" s="409" t="s">
        <v>121</v>
      </c>
      <c r="BQ3" s="409" t="s">
        <v>122</v>
      </c>
      <c r="BR3" s="409" t="s">
        <v>123</v>
      </c>
      <c r="BS3" s="409" t="s">
        <v>182</v>
      </c>
      <c r="BT3" s="409" t="s">
        <v>125</v>
      </c>
      <c r="BU3" s="409" t="s">
        <v>126</v>
      </c>
      <c r="BV3" s="399" t="s">
        <v>121</v>
      </c>
      <c r="BW3" s="399" t="s">
        <v>122</v>
      </c>
      <c r="BX3" s="399" t="s">
        <v>123</v>
      </c>
      <c r="BY3" s="399" t="s">
        <v>182</v>
      </c>
      <c r="BZ3" s="399" t="s">
        <v>125</v>
      </c>
      <c r="CA3" s="399" t="s">
        <v>126</v>
      </c>
      <c r="CB3" s="18" t="s">
        <v>121</v>
      </c>
      <c r="CC3" s="410" t="s">
        <v>122</v>
      </c>
      <c r="CD3" s="18" t="s">
        <v>123</v>
      </c>
      <c r="CE3" s="18" t="s">
        <v>182</v>
      </c>
      <c r="CF3" s="410" t="s">
        <v>125</v>
      </c>
      <c r="CG3" s="410" t="s">
        <v>126</v>
      </c>
      <c r="CH3" s="19" t="s">
        <v>121</v>
      </c>
      <c r="CI3" s="19" t="s">
        <v>122</v>
      </c>
      <c r="CJ3" s="19" t="s">
        <v>123</v>
      </c>
      <c r="CK3" s="19" t="s">
        <v>182</v>
      </c>
      <c r="CL3" s="19" t="s">
        <v>125</v>
      </c>
      <c r="CM3" s="19" t="s">
        <v>126</v>
      </c>
      <c r="CN3" s="64" t="s">
        <v>121</v>
      </c>
      <c r="CO3" s="64" t="s">
        <v>122</v>
      </c>
      <c r="CP3" s="64" t="s">
        <v>123</v>
      </c>
      <c r="CQ3" s="81" t="s">
        <v>182</v>
      </c>
      <c r="CR3" s="81" t="s">
        <v>125</v>
      </c>
      <c r="CS3" s="81" t="s">
        <v>126</v>
      </c>
      <c r="CT3" s="411" t="s">
        <v>121</v>
      </c>
      <c r="CU3" s="411" t="s">
        <v>122</v>
      </c>
      <c r="CV3" s="411" t="s">
        <v>123</v>
      </c>
      <c r="CW3" s="411" t="s">
        <v>182</v>
      </c>
      <c r="CX3" s="411" t="s">
        <v>125</v>
      </c>
      <c r="CY3" s="411" t="s">
        <v>126</v>
      </c>
      <c r="CZ3" s="412" t="s">
        <v>121</v>
      </c>
      <c r="DA3" s="412" t="s">
        <v>122</v>
      </c>
      <c r="DB3" s="412" t="s">
        <v>123</v>
      </c>
      <c r="DC3" s="412" t="s">
        <v>182</v>
      </c>
      <c r="DD3" s="412" t="s">
        <v>125</v>
      </c>
      <c r="DE3" s="412" t="s">
        <v>126</v>
      </c>
      <c r="DF3" s="413" t="s">
        <v>121</v>
      </c>
      <c r="DG3" s="413" t="s">
        <v>122</v>
      </c>
      <c r="DH3" s="413" t="s">
        <v>123</v>
      </c>
      <c r="DI3" s="399" t="s">
        <v>121</v>
      </c>
      <c r="DJ3" s="399" t="s">
        <v>122</v>
      </c>
      <c r="DK3" s="399" t="s">
        <v>123</v>
      </c>
      <c r="DL3" s="399" t="s">
        <v>182</v>
      </c>
      <c r="DM3" s="399" t="s">
        <v>125</v>
      </c>
      <c r="DN3" s="399" t="s">
        <v>126</v>
      </c>
      <c r="DO3" s="414" t="s">
        <v>121</v>
      </c>
      <c r="DP3" s="414" t="s">
        <v>122</v>
      </c>
      <c r="DQ3" s="414" t="s">
        <v>123</v>
      </c>
      <c r="DR3" s="415" t="s">
        <v>121</v>
      </c>
      <c r="DS3" s="415" t="s">
        <v>122</v>
      </c>
      <c r="DT3" s="415" t="s">
        <v>123</v>
      </c>
      <c r="DU3" s="408" t="s">
        <v>183</v>
      </c>
      <c r="DV3" s="408" t="s">
        <v>122</v>
      </c>
      <c r="DW3" s="408" t="s">
        <v>123</v>
      </c>
      <c r="DX3" s="416" t="s">
        <v>184</v>
      </c>
      <c r="DY3" s="416" t="s">
        <v>122</v>
      </c>
      <c r="DZ3" s="82" t="s">
        <v>123</v>
      </c>
      <c r="EA3" s="417" t="s">
        <v>121</v>
      </c>
      <c r="EB3" s="417" t="s">
        <v>122</v>
      </c>
      <c r="EC3" s="417" t="s">
        <v>123</v>
      </c>
      <c r="ED3" s="97" t="s">
        <v>121</v>
      </c>
      <c r="EE3" s="97" t="s">
        <v>122</v>
      </c>
      <c r="EF3" s="97" t="s">
        <v>123</v>
      </c>
      <c r="EG3" s="97" t="s">
        <v>182</v>
      </c>
      <c r="EH3" s="97" t="s">
        <v>125</v>
      </c>
      <c r="EI3" s="97" t="s">
        <v>126</v>
      </c>
      <c r="EJ3" s="80" t="s">
        <v>121</v>
      </c>
      <c r="EK3" s="80" t="s">
        <v>122</v>
      </c>
      <c r="EL3" s="80" t="s">
        <v>123</v>
      </c>
      <c r="EM3" s="80" t="s">
        <v>182</v>
      </c>
      <c r="EN3" s="80" t="s">
        <v>125</v>
      </c>
      <c r="EO3" s="80" t="s">
        <v>126</v>
      </c>
      <c r="EP3" s="185" t="s">
        <v>121</v>
      </c>
      <c r="EQ3" s="185" t="s">
        <v>122</v>
      </c>
      <c r="ER3" s="185" t="s">
        <v>123</v>
      </c>
      <c r="ES3" s="402" t="s">
        <v>145</v>
      </c>
      <c r="ET3" s="83" t="s">
        <v>146</v>
      </c>
      <c r="EU3" s="402" t="s">
        <v>147</v>
      </c>
      <c r="EV3" s="402" t="s">
        <v>185</v>
      </c>
      <c r="EW3" s="84" t="s">
        <v>186</v>
      </c>
      <c r="EX3" s="401" t="s">
        <v>150</v>
      </c>
      <c r="EY3" s="100" t="s">
        <v>151</v>
      </c>
      <c r="EZ3" s="85" t="s">
        <v>152</v>
      </c>
      <c r="FA3" s="120" t="s">
        <v>187</v>
      </c>
      <c r="FB3" s="89" t="s">
        <v>188</v>
      </c>
      <c r="FC3" s="400" t="s">
        <v>189</v>
      </c>
      <c r="FD3" s="90" t="s">
        <v>157</v>
      </c>
      <c r="FE3" s="90"/>
      <c r="FF3" s="90"/>
      <c r="FG3" s="90"/>
      <c r="FH3" s="90"/>
      <c r="FI3" s="90" t="s">
        <v>104</v>
      </c>
      <c r="FJ3" s="176" t="s">
        <v>190</v>
      </c>
    </row>
    <row r="4" spans="1:166" s="46" customFormat="1" ht="26.45" customHeight="1">
      <c r="A4" s="44" t="s">
        <v>31</v>
      </c>
      <c r="B4" s="45" t="e">
        <f>'к среднему по РА'!E4</f>
        <v>#REF!</v>
      </c>
      <c r="C4" s="45" t="e">
        <f>коэффициенты!E4</f>
        <v>#REF!</v>
      </c>
      <c r="D4" s="43" t="e">
        <f>IF(B4&gt;2,2*C4,B4*C4)</f>
        <v>#REF!</v>
      </c>
      <c r="E4" s="45" t="e">
        <f>'к среднему по РА'!#REF!</f>
        <v>#REF!</v>
      </c>
      <c r="F4" s="24" t="e">
        <f>коэффициенты!#REF!</f>
        <v>#REF!</v>
      </c>
      <c r="G4" s="51" t="e">
        <f>IF(E4&gt;2,2*F4,E4*F4)</f>
        <v>#REF!</v>
      </c>
      <c r="H4" s="45" t="e">
        <f>'к среднему по РА'!G4</f>
        <v>#REF!</v>
      </c>
      <c r="I4" s="45" t="e">
        <f>коэффициенты!G4</f>
        <v>#REF!</v>
      </c>
      <c r="J4" s="43" t="e">
        <f>IF(H4&gt;2,2*I4,H4*I4)</f>
        <v>#REF!</v>
      </c>
      <c r="K4" s="45" t="e">
        <f>'к среднему по РА'!I4</f>
        <v>#REF!</v>
      </c>
      <c r="L4" s="24" t="e">
        <f>коэффициенты!I4</f>
        <v>#REF!</v>
      </c>
      <c r="M4" s="51" t="e">
        <f>IF(K4&gt;2,2*L4,K4*L4)</f>
        <v>#REF!</v>
      </c>
      <c r="N4" s="45">
        <f>'к среднему по РА'!K4</f>
        <v>0</v>
      </c>
      <c r="O4" s="45" t="e">
        <f>коэффициенты!#REF!</f>
        <v>#REF!</v>
      </c>
      <c r="P4" s="43" t="e">
        <f>IF(N4&gt;2,2*O4,N4*O4)</f>
        <v>#REF!</v>
      </c>
      <c r="Q4" s="45" t="e">
        <f>'к среднему по РА'!M4</f>
        <v>#REF!</v>
      </c>
      <c r="R4" s="24" t="e">
        <f>коэффициенты!K4</f>
        <v>#REF!</v>
      </c>
      <c r="S4" s="51" t="e">
        <f>IF(Q4&gt;2,2*R4,Q4*R4)</f>
        <v>#REF!</v>
      </c>
      <c r="T4" s="45" t="e">
        <f>'к среднему по РА'!O4</f>
        <v>#REF!</v>
      </c>
      <c r="U4" s="45" t="e">
        <f>коэффициенты!M4</f>
        <v>#REF!</v>
      </c>
      <c r="V4" s="49" t="e">
        <f>IF(T4&gt;2,2*U4,T4*U4)</f>
        <v>#REF!</v>
      </c>
      <c r="W4" s="45" t="e">
        <f>'к среднему по РА'!#REF!</f>
        <v>#REF!</v>
      </c>
      <c r="X4" s="24" t="e">
        <f>коэффициенты!#REF!</f>
        <v>#REF!</v>
      </c>
      <c r="Y4" s="51" t="e">
        <f>IF(W4&gt;2,2*X4,W4*X4)</f>
        <v>#REF!</v>
      </c>
      <c r="Z4" s="45" t="e">
        <f>'к среднему по РА'!Q4</f>
        <v>#REF!</v>
      </c>
      <c r="AA4" s="45" t="e">
        <f>коэффициенты!O4</f>
        <v>#REF!</v>
      </c>
      <c r="AB4" s="49" t="e">
        <f>IF(Z4&gt;2,2*AA4,Z4*AA4)</f>
        <v>#REF!</v>
      </c>
      <c r="AC4" s="45" t="e">
        <f>'к среднему по РА'!S4</f>
        <v>#REF!</v>
      </c>
      <c r="AD4" s="24" t="e">
        <f>коэффициенты!Q4</f>
        <v>#REF!</v>
      </c>
      <c r="AE4" s="51" t="e">
        <f>IF(AC4&gt;2,2*AD4,AC4*AD4)</f>
        <v>#REF!</v>
      </c>
      <c r="AF4" s="45" t="e">
        <f>'к среднему по РА'!Y4</f>
        <v>#REF!</v>
      </c>
      <c r="AG4" s="45" t="e">
        <f>коэффициенты!S4</f>
        <v>#REF!</v>
      </c>
      <c r="AH4" s="49" t="e">
        <f>IF(AF4&gt;2,2*AG4,AF4*AG4)</f>
        <v>#REF!</v>
      </c>
      <c r="AI4" s="45" t="e">
        <f>'к среднему по РА'!AA4</f>
        <v>#REF!</v>
      </c>
      <c r="AJ4" s="24" t="e">
        <f>коэффициенты!U4</f>
        <v>#REF!</v>
      </c>
      <c r="AK4" s="51" t="e">
        <f>IF(AI4&gt;2,2*AJ4,AI4*AJ4)</f>
        <v>#REF!</v>
      </c>
      <c r="AL4" s="45" t="e">
        <f>'к среднему по РА'!U4</f>
        <v>#REF!</v>
      </c>
      <c r="AM4" s="45" t="e">
        <f>коэффициенты!W4</f>
        <v>#REF!</v>
      </c>
      <c r="AN4" s="49" t="e">
        <f>IF(AL4&gt;2,2*AM4,AL4*AM4)</f>
        <v>#REF!</v>
      </c>
      <c r="AO4" s="45" t="e">
        <f>'к среднему по РА'!W4</f>
        <v>#REF!</v>
      </c>
      <c r="AP4" s="24" t="e">
        <f>коэффициенты!Y4</f>
        <v>#REF!</v>
      </c>
      <c r="AQ4" s="51" t="e">
        <f>IF(AO4&gt;2,2*AP4,AO4*AP4)</f>
        <v>#REF!</v>
      </c>
      <c r="AR4" s="45" t="e">
        <f>'к среднему по РА'!AC4</f>
        <v>#REF!</v>
      </c>
      <c r="AS4" s="45" t="e">
        <f>коэффициенты!AA4</f>
        <v>#REF!</v>
      </c>
      <c r="AT4" s="49" t="e">
        <f>IF(AR4&gt;2,2*AS4,AR4*AS4)</f>
        <v>#REF!</v>
      </c>
      <c r="AU4" s="45" t="e">
        <f>'к среднему по РА'!AE4</f>
        <v>#REF!</v>
      </c>
      <c r="AV4" s="45" t="e">
        <f>коэффициенты!AC4</f>
        <v>#REF!</v>
      </c>
      <c r="AW4" s="51" t="e">
        <f>IF(AU4&gt;2,2*AV4,AU4*AV4)</f>
        <v>#REF!</v>
      </c>
      <c r="AX4" s="45">
        <f>'к среднему по РА'!AG4</f>
        <v>0</v>
      </c>
      <c r="AY4" s="45">
        <f>коэффициенты!AE4</f>
        <v>0</v>
      </c>
      <c r="AZ4" s="49">
        <f>IF(AX4&gt;2,2*AY4,AX4*AY4)</f>
        <v>0</v>
      </c>
      <c r="BA4" s="45" t="e">
        <f>'к среднему по РА'!AI4</f>
        <v>#REF!</v>
      </c>
      <c r="BB4" s="45">
        <f>коэффициенты!AG4</f>
        <v>0</v>
      </c>
      <c r="BC4" s="51" t="e">
        <f>IF(BA4&gt;2,2*BB4,BA4*BB4)</f>
        <v>#REF!</v>
      </c>
      <c r="BD4" s="45" t="e">
        <f>'к среднему по РА'!AK4</f>
        <v>#REF!</v>
      </c>
      <c r="BE4" s="45" t="e">
        <f>коэффициенты!AI4</f>
        <v>#REF!</v>
      </c>
      <c r="BF4" s="49" t="e">
        <f>IF(BD4&gt;2,2*BE4,BD4*BE4)</f>
        <v>#REF!</v>
      </c>
      <c r="BG4" s="45" t="e">
        <f>'к среднему по РА'!#REF!</f>
        <v>#REF!</v>
      </c>
      <c r="BH4" s="45" t="e">
        <f>коэффициенты!#REF!</f>
        <v>#REF!</v>
      </c>
      <c r="BI4" s="51" t="e">
        <f>IF(BG4&gt;2,2*BH4,BG4*BH4)</f>
        <v>#REF!</v>
      </c>
      <c r="BJ4" s="45" t="e">
        <f>'к среднему по РА'!AM4</f>
        <v>#REF!</v>
      </c>
      <c r="BK4" s="45" t="e">
        <f>коэффициенты!AK4</f>
        <v>#REF!</v>
      </c>
      <c r="BL4" s="49" t="e">
        <f>IF(BJ4&gt;2,2*BK4,BJ4*BK4)</f>
        <v>#REF!</v>
      </c>
      <c r="BM4" s="45" t="e">
        <f>'к среднему по РА'!AO4</f>
        <v>#REF!</v>
      </c>
      <c r="BN4" s="45" t="e">
        <f>коэффициенты!AM4</f>
        <v>#REF!</v>
      </c>
      <c r="BO4" s="51" t="e">
        <f>IF(BM4&gt;2,2*BN4,BM4*BN4)</f>
        <v>#REF!</v>
      </c>
      <c r="BP4" s="45" t="e">
        <f>'к среднему по РА'!AQ4</f>
        <v>#REF!</v>
      </c>
      <c r="BQ4" s="45" t="e">
        <f>коэффициенты!AO4</f>
        <v>#REF!</v>
      </c>
      <c r="BR4" s="49" t="e">
        <f>IF(BP4&gt;2,2*BQ4,BP4*BQ4)</f>
        <v>#REF!</v>
      </c>
      <c r="BS4" s="45" t="e">
        <f>'к среднему по РА'!AS4</f>
        <v>#REF!</v>
      </c>
      <c r="BT4" s="45" t="e">
        <f>коэффициенты!AQ4</f>
        <v>#REF!</v>
      </c>
      <c r="BU4" s="51" t="e">
        <f>IF(BS4&gt;2,2*BT4,BS4*BT4)</f>
        <v>#REF!</v>
      </c>
      <c r="BV4" s="45" t="e">
        <f>'к среднему по РА'!AY4</f>
        <v>#REF!</v>
      </c>
      <c r="BW4" s="45" t="e">
        <f>коэффициенты!#REF!</f>
        <v>#REF!</v>
      </c>
      <c r="BX4" s="49" t="e">
        <f>IF(BV4&gt;2,2*BW4,BV4*BW4)</f>
        <v>#REF!</v>
      </c>
      <c r="BY4" s="45" t="e">
        <f>'к среднему по РА'!#REF!</f>
        <v>#REF!</v>
      </c>
      <c r="BZ4" s="45" t="e">
        <f>коэффициенты!#REF!</f>
        <v>#REF!</v>
      </c>
      <c r="CA4" s="51" t="e">
        <f>IF(BY4&gt;2,2*BZ4,BY4*BZ4)</f>
        <v>#REF!</v>
      </c>
      <c r="CB4" s="45" t="e">
        <f>'к среднему по РА'!BG4</f>
        <v>#REF!</v>
      </c>
      <c r="CC4" s="45" t="e">
        <f>коэффициенты!AS4</f>
        <v>#REF!</v>
      </c>
      <c r="CD4" s="49" t="e">
        <f>IF(CB4&gt;2,2*CC4,CB4*CC4)</f>
        <v>#REF!</v>
      </c>
      <c r="CE4" s="45" t="e">
        <f>'к среднему по РА'!#REF!</f>
        <v>#REF!</v>
      </c>
      <c r="CF4" s="45" t="e">
        <f>коэффициенты!AU4</f>
        <v>#REF!</v>
      </c>
      <c r="CG4" s="51" t="e">
        <f>IF(CE4&gt;2,2*CF4,CE4*CF4)</f>
        <v>#REF!</v>
      </c>
      <c r="CH4" s="45" t="e">
        <f>'к среднему по РА'!BI4</f>
        <v>#REF!</v>
      </c>
      <c r="CI4" s="45" t="e">
        <f>коэффициенты!AW4</f>
        <v>#REF!</v>
      </c>
      <c r="CJ4" s="49" t="e">
        <f>IF(CH4&gt;2,2*CI4,CH4*CI4)</f>
        <v>#REF!</v>
      </c>
      <c r="CK4" s="45" t="e">
        <f>'к среднему по РА'!#REF!</f>
        <v>#REF!</v>
      </c>
      <c r="CL4" s="45" t="e">
        <f>коэффициенты!#REF!</f>
        <v>#REF!</v>
      </c>
      <c r="CM4" s="51" t="e">
        <f>IF(CK4&gt;2,2*CL4,CK4*CL4)</f>
        <v>#REF!</v>
      </c>
      <c r="CN4" s="45" t="e">
        <f>'к среднему по РА'!#REF!</f>
        <v>#REF!</v>
      </c>
      <c r="CO4" s="45" t="e">
        <f>коэффициенты!AY4</f>
        <v>#REF!</v>
      </c>
      <c r="CP4" s="101" t="e">
        <f>CN4*CO4</f>
        <v>#REF!</v>
      </c>
      <c r="CQ4" s="45" t="e">
        <f>'к среднему по РА'!#REF!</f>
        <v>#REF!</v>
      </c>
      <c r="CR4" s="45" t="e">
        <f>коэффициенты!#REF!</f>
        <v>#REF!</v>
      </c>
      <c r="CS4" s="50" t="e">
        <f>CR4*CQ4</f>
        <v>#REF!</v>
      </c>
      <c r="CT4" s="45" t="e">
        <f>'к среднему по РА'!BK4</f>
        <v>#REF!</v>
      </c>
      <c r="CU4" s="45" t="e">
        <f>коэффициенты!BA4</f>
        <v>#REF!</v>
      </c>
      <c r="CV4" s="49" t="e">
        <f>IF(CT4&gt;2,2*CU4,CT4*CU4)</f>
        <v>#REF!</v>
      </c>
      <c r="CW4" s="45" t="e">
        <f>'к среднему по РА'!#REF!</f>
        <v>#REF!</v>
      </c>
      <c r="CX4" s="45" t="e">
        <f>коэффициенты!#REF!</f>
        <v>#REF!</v>
      </c>
      <c r="CY4" s="51" t="e">
        <f>IF(CW4&gt;2,2*CX4,CW4*CX4)</f>
        <v>#REF!</v>
      </c>
      <c r="CZ4" s="45">
        <f>'к среднему по РА'!BM4</f>
        <v>0</v>
      </c>
      <c r="DA4" s="45" t="e">
        <f>коэффициенты!BC4</f>
        <v>#REF!</v>
      </c>
      <c r="DB4" s="49" t="e">
        <f>IF(CZ4&gt;2,2*DA4,CZ4*DA4)</f>
        <v>#REF!</v>
      </c>
      <c r="DC4" s="45" t="e">
        <f>'к среднему по РА'!#REF!</f>
        <v>#REF!</v>
      </c>
      <c r="DD4" s="45" t="e">
        <f>коэффициенты!#REF!</f>
        <v>#REF!</v>
      </c>
      <c r="DE4" s="51" t="e">
        <f>IF(DC4&gt;2,2*DD4,DC4*DD4)</f>
        <v>#REF!</v>
      </c>
      <c r="DF4" s="45" t="e">
        <f>'к среднему по РА'!#REF!</f>
        <v>#REF!</v>
      </c>
      <c r="DG4" s="45" t="e">
        <f>коэффициенты!#REF!</f>
        <v>#REF!</v>
      </c>
      <c r="DH4" s="49" t="e">
        <f>IF(DF4&gt;2,2*DG4,DF4*DG4)</f>
        <v>#REF!</v>
      </c>
      <c r="DI4" s="45" t="e">
        <f>'к среднему по РА'!#REF!</f>
        <v>#REF!</v>
      </c>
      <c r="DJ4" s="45" t="e">
        <f>коэффициенты!BG4</f>
        <v>#REF!</v>
      </c>
      <c r="DK4" s="49" t="e">
        <f>IF(DI4&gt;2,2*DJ4,DI4*DJ4)</f>
        <v>#REF!</v>
      </c>
      <c r="DL4" s="45" t="e">
        <f>'к среднему по РА'!#REF!</f>
        <v>#REF!</v>
      </c>
      <c r="DM4" s="45" t="e">
        <f>коэффициенты!#REF!</f>
        <v>#REF!</v>
      </c>
      <c r="DN4" s="51" t="e">
        <f>IF(DL4&gt;2,2*DM4,DL4*DM4)</f>
        <v>#REF!</v>
      </c>
      <c r="DO4" s="45" t="e">
        <f>'к среднему по РА'!#REF!</f>
        <v>#REF!</v>
      </c>
      <c r="DP4" s="45" t="e">
        <f>коэффициенты!BI4</f>
        <v>#REF!</v>
      </c>
      <c r="DQ4" s="49" t="e">
        <f>IF(DO4&gt;2,2*DP4,DO4*DP4)</f>
        <v>#REF!</v>
      </c>
      <c r="DR4" s="45" t="e">
        <f>'к среднему по РА'!#REF!</f>
        <v>#REF!</v>
      </c>
      <c r="DS4" s="45" t="e">
        <f>коэффициенты!#REF!</f>
        <v>#REF!</v>
      </c>
      <c r="DT4" s="49" t="e">
        <f>IF(DR4&gt;2,2*DS4,DR4*DS4)</f>
        <v>#REF!</v>
      </c>
      <c r="DU4" s="45" t="e">
        <f>'к среднему по РА'!#REF!</f>
        <v>#REF!</v>
      </c>
      <c r="DV4" s="45">
        <f>коэффициенты!BK4</f>
        <v>0</v>
      </c>
      <c r="DW4" s="49" t="e">
        <f>IF(DU4&gt;2,2*DV4,DU4*DV4)</f>
        <v>#REF!</v>
      </c>
      <c r="DX4" s="45" t="e">
        <f>'к среднему по РА'!#REF!</f>
        <v>#REF!</v>
      </c>
      <c r="DY4" s="45" t="e">
        <f>коэффициенты!#REF!</f>
        <v>#REF!</v>
      </c>
      <c r="DZ4" s="49" t="e">
        <f>IF(DX4&gt;2,2*DY4,DX4*DY4)</f>
        <v>#REF!</v>
      </c>
      <c r="EA4" s="45" t="e">
        <f>'к среднему по РА'!#REF!</f>
        <v>#REF!</v>
      </c>
      <c r="EB4" s="45" t="e">
        <f>коэффициенты!#REF!</f>
        <v>#REF!</v>
      </c>
      <c r="EC4" s="49" t="e">
        <f>IF(EA4&gt;2,2*EB4,EA4*EB4)</f>
        <v>#REF!</v>
      </c>
      <c r="ED4" s="45" t="e">
        <f>'к среднему по РА'!#REF!</f>
        <v>#REF!</v>
      </c>
      <c r="EE4" s="45" t="e">
        <f>коэффициенты!#REF!</f>
        <v>#REF!</v>
      </c>
      <c r="EF4" s="49" t="e">
        <f>IF(ED4&gt;2,2*EE4,ED4*EE4)</f>
        <v>#REF!</v>
      </c>
      <c r="EG4" s="45" t="e">
        <f>'к среднему по РА'!#REF!</f>
        <v>#REF!</v>
      </c>
      <c r="EH4" s="45" t="e">
        <f>коэффициенты!#REF!</f>
        <v>#REF!</v>
      </c>
      <c r="EI4" s="51" t="e">
        <f>IF(EG4&gt;2,2*EH4,EG4*EH4)</f>
        <v>#REF!</v>
      </c>
      <c r="EJ4" s="45" t="e">
        <f>'к среднему по РА'!#REF!</f>
        <v>#REF!</v>
      </c>
      <c r="EK4" s="45" t="e">
        <f>коэффициенты!#REF!</f>
        <v>#REF!</v>
      </c>
      <c r="EL4" s="49" t="e">
        <f>IF(EJ4&gt;2,2*EK4,EJ4*EK4)</f>
        <v>#REF!</v>
      </c>
      <c r="EM4" s="45" t="e">
        <f>'к среднему по РА'!#REF!</f>
        <v>#REF!</v>
      </c>
      <c r="EN4" s="45" t="e">
        <f>коэффициенты!#REF!</f>
        <v>#REF!</v>
      </c>
      <c r="EO4" s="51" t="e">
        <f>IF(EM4&gt;2,2*EN4,EM4*EN4)</f>
        <v>#REF!</v>
      </c>
      <c r="EP4" s="96" t="e">
        <f>'к среднему по РА'!#REF!</f>
        <v>#REF!</v>
      </c>
      <c r="EQ4" s="98" t="e">
        <f>коэффициенты!#REF!</f>
        <v>#REF!</v>
      </c>
      <c r="ER4" s="49" t="e">
        <f>IF(EP4&gt;2,2*EQ4,EP4*EQ4)</f>
        <v>#REF!</v>
      </c>
      <c r="ES4" s="84">
        <v>15</v>
      </c>
      <c r="ET4" s="165">
        <v>0</v>
      </c>
      <c r="EU4" s="84">
        <f>ES4+ET4</f>
        <v>15</v>
      </c>
      <c r="EV4" s="166">
        <f>ES4/EU4</f>
        <v>1</v>
      </c>
      <c r="EW4" s="167">
        <f>EV4/$EV$15</f>
        <v>1</v>
      </c>
      <c r="EX4" s="125">
        <v>7</v>
      </c>
      <c r="EY4" s="126">
        <v>7</v>
      </c>
      <c r="EZ4" s="65">
        <f>IF(EY4=0,0,EY4/EX4)</f>
        <v>1</v>
      </c>
      <c r="FA4" s="88">
        <f>IF(EY4=0,0,EZ4/$EZ$15)</f>
        <v>1</v>
      </c>
      <c r="FB4" s="91" t="e">
        <f>(D4+J4+P4+V4+AB4+BX4+CD4+CJ4+CP4+CV4+DB4+DK4+DQ4+DW4+DZ4+EC4+ER4)/17</f>
        <v>#REF!</v>
      </c>
      <c r="FC4" s="91" t="e">
        <f>(G4+M4+S4+Y4+AE4+CG4+CM4+CS4+CY4+DE4+DN4)/10</f>
        <v>#REF!</v>
      </c>
      <c r="FD4" s="99" t="e">
        <f>(0.5*$FB4)+0.4*$FC4+0.04*$EW4+0.06*$FA4</f>
        <v>#REF!</v>
      </c>
      <c r="FE4" s="99" t="e">
        <f t="shared" ref="FE4:FE14" si="0">(0.5*FB4)</f>
        <v>#REF!</v>
      </c>
      <c r="FF4" s="99" t="e">
        <f>0.4*$FC4</f>
        <v>#REF!</v>
      </c>
      <c r="FG4" s="99">
        <f>0.04*$EW4</f>
        <v>0.04</v>
      </c>
      <c r="FH4" s="99">
        <f>0.06*$FA4</f>
        <v>0.06</v>
      </c>
      <c r="FI4" s="92" t="e">
        <f>RANK(FD4,FD$4:FD$14,0)</f>
        <v>#REF!</v>
      </c>
      <c r="FJ4" s="92">
        <v>5</v>
      </c>
    </row>
    <row r="5" spans="1:166" s="46" customFormat="1" ht="21" customHeight="1">
      <c r="A5" s="47" t="s">
        <v>33</v>
      </c>
      <c r="B5" s="45" t="e">
        <f>'к среднему по РА'!E5</f>
        <v>#REF!</v>
      </c>
      <c r="C5" s="45" t="e">
        <f>коэффициенты!E5</f>
        <v>#REF!</v>
      </c>
      <c r="D5" s="43" t="e">
        <f t="shared" ref="D5:D14" si="1">IF(B5&gt;2,2*C5,B5*C5)</f>
        <v>#REF!</v>
      </c>
      <c r="E5" s="45" t="e">
        <f>'к среднему по РА'!#REF!</f>
        <v>#REF!</v>
      </c>
      <c r="F5" s="24" t="e">
        <f>коэффициенты!#REF!</f>
        <v>#REF!</v>
      </c>
      <c r="G5" s="51" t="e">
        <f t="shared" ref="G5:G14" si="2">IF(E5&gt;2,2*F5,E5*F5)</f>
        <v>#REF!</v>
      </c>
      <c r="H5" s="45" t="e">
        <f>'к среднему по РА'!G5</f>
        <v>#REF!</v>
      </c>
      <c r="I5" s="45" t="e">
        <f>коэффициенты!G5</f>
        <v>#REF!</v>
      </c>
      <c r="J5" s="43" t="e">
        <f t="shared" ref="J5:J14" si="3">IF(H5&gt;2,2*I5,H5*I5)</f>
        <v>#REF!</v>
      </c>
      <c r="K5" s="45" t="e">
        <f>'к среднему по РА'!I5</f>
        <v>#REF!</v>
      </c>
      <c r="L5" s="24" t="e">
        <f>коэффициенты!I5</f>
        <v>#REF!</v>
      </c>
      <c r="M5" s="51" t="e">
        <f t="shared" ref="M5:M14" si="4">IF(K5&gt;2,2*L5,K5*L5)</f>
        <v>#REF!</v>
      </c>
      <c r="N5" s="45">
        <f>'к среднему по РА'!K5</f>
        <v>0</v>
      </c>
      <c r="O5" s="45" t="e">
        <f>коэффициенты!#REF!</f>
        <v>#REF!</v>
      </c>
      <c r="P5" s="43" t="e">
        <f t="shared" ref="P5:P14" si="5">IF(N5&gt;2,2*O5,N5*O5)</f>
        <v>#REF!</v>
      </c>
      <c r="Q5" s="45" t="e">
        <f>'к среднему по РА'!M5</f>
        <v>#REF!</v>
      </c>
      <c r="R5" s="24" t="e">
        <f>коэффициенты!K5</f>
        <v>#REF!</v>
      </c>
      <c r="S5" s="51" t="e">
        <f t="shared" ref="S5:S14" si="6">IF(Q5&gt;2,2*R5,Q5*R5)</f>
        <v>#REF!</v>
      </c>
      <c r="T5" s="45" t="e">
        <f>'к среднему по РА'!O5</f>
        <v>#REF!</v>
      </c>
      <c r="U5" s="45" t="e">
        <f>коэффициенты!M5</f>
        <v>#REF!</v>
      </c>
      <c r="V5" s="49" t="e">
        <f t="shared" ref="V5:V14" si="7">IF(T5&gt;2,2*U5,T5*U5)</f>
        <v>#REF!</v>
      </c>
      <c r="W5" s="45" t="e">
        <f>'к среднему по РА'!#REF!</f>
        <v>#REF!</v>
      </c>
      <c r="X5" s="24" t="e">
        <f>коэффициенты!#REF!</f>
        <v>#REF!</v>
      </c>
      <c r="Y5" s="51" t="e">
        <f t="shared" ref="Y5:Y14" si="8">IF(W5&gt;2,2*X5,W5*X5)</f>
        <v>#REF!</v>
      </c>
      <c r="Z5" s="45" t="e">
        <f>'к среднему по РА'!Q5</f>
        <v>#REF!</v>
      </c>
      <c r="AA5" s="45" t="e">
        <f>коэффициенты!O5</f>
        <v>#REF!</v>
      </c>
      <c r="AB5" s="49" t="e">
        <f t="shared" ref="AB5:AB14" si="9">IF(Z5&gt;2,2*AA5,Z5*AA5)</f>
        <v>#REF!</v>
      </c>
      <c r="AC5" s="45" t="e">
        <f>'к среднему по РА'!S5</f>
        <v>#REF!</v>
      </c>
      <c r="AD5" s="24" t="e">
        <f>коэффициенты!Q5</f>
        <v>#REF!</v>
      </c>
      <c r="AE5" s="51" t="e">
        <f t="shared" ref="AE5:AE14" si="10">IF(AC5&gt;2,2*AD5,AC5*AD5)</f>
        <v>#REF!</v>
      </c>
      <c r="AF5" s="45" t="e">
        <f>'к среднему по РА'!Y5</f>
        <v>#REF!</v>
      </c>
      <c r="AG5" s="45" t="e">
        <f>коэффициенты!S5</f>
        <v>#REF!</v>
      </c>
      <c r="AH5" s="49" t="e">
        <f t="shared" ref="AH5:AH14" si="11">IF(AF5&gt;2,2*AG5,AF5*AG5)</f>
        <v>#REF!</v>
      </c>
      <c r="AI5" s="45" t="e">
        <f>'к среднему по РА'!AA5</f>
        <v>#REF!</v>
      </c>
      <c r="AJ5" s="24" t="e">
        <f>коэффициенты!U5</f>
        <v>#REF!</v>
      </c>
      <c r="AK5" s="51" t="e">
        <f t="shared" ref="AK5:AK14" si="12">IF(AI5&gt;2,2*AJ5,AI5*AJ5)</f>
        <v>#REF!</v>
      </c>
      <c r="AL5" s="45" t="e">
        <f>'к среднему по РА'!U5</f>
        <v>#REF!</v>
      </c>
      <c r="AM5" s="45" t="e">
        <f>коэффициенты!W5</f>
        <v>#REF!</v>
      </c>
      <c r="AN5" s="49" t="e">
        <f t="shared" ref="AN5:AN14" si="13">IF(AL5&gt;2,2*AM5,AL5*AM5)</f>
        <v>#REF!</v>
      </c>
      <c r="AO5" s="45" t="e">
        <f>'к среднему по РА'!W5</f>
        <v>#REF!</v>
      </c>
      <c r="AP5" s="24" t="e">
        <f>коэффициенты!Y5</f>
        <v>#REF!</v>
      </c>
      <c r="AQ5" s="51" t="e">
        <f t="shared" ref="AQ5:AQ14" si="14">IF(AO5&gt;2,2*AP5,AO5*AP5)</f>
        <v>#REF!</v>
      </c>
      <c r="AR5" s="45" t="e">
        <f>'к среднему по РА'!AC5</f>
        <v>#REF!</v>
      </c>
      <c r="AS5" s="45" t="e">
        <f>коэффициенты!AA5</f>
        <v>#REF!</v>
      </c>
      <c r="AT5" s="49" t="e">
        <f t="shared" ref="AT5:AT14" si="15">IF(AR5&gt;2,2*AS5,AR5*AS5)</f>
        <v>#REF!</v>
      </c>
      <c r="AU5" s="45" t="e">
        <f>'к среднему по РА'!AE5</f>
        <v>#REF!</v>
      </c>
      <c r="AV5" s="45" t="e">
        <f>коэффициенты!AC5</f>
        <v>#REF!</v>
      </c>
      <c r="AW5" s="51" t="e">
        <f t="shared" ref="AW5:AW14" si="16">IF(AU5&gt;2,2*AV5,AU5*AV5)</f>
        <v>#REF!</v>
      </c>
      <c r="AX5" s="45" t="e">
        <f>'к среднему по РА'!AG5</f>
        <v>#REF!</v>
      </c>
      <c r="AY5" s="45" t="e">
        <f>коэффициенты!AE5</f>
        <v>#REF!</v>
      </c>
      <c r="AZ5" s="49" t="e">
        <f t="shared" ref="AZ5:AZ14" si="17">IF(AX5&gt;2,2*AY5,AX5*AY5)</f>
        <v>#REF!</v>
      </c>
      <c r="BA5" s="45" t="e">
        <f>'к среднему по РА'!AI5</f>
        <v>#REF!</v>
      </c>
      <c r="BB5" s="45" t="e">
        <f>коэффициенты!AG5</f>
        <v>#REF!</v>
      </c>
      <c r="BC5" s="51" t="e">
        <f t="shared" ref="BC5:BC14" si="18">IF(BA5&gt;2,2*BB5,BA5*BB5)</f>
        <v>#REF!</v>
      </c>
      <c r="BD5" s="45" t="e">
        <f>'к среднему по РА'!AK5</f>
        <v>#REF!</v>
      </c>
      <c r="BE5" s="45" t="e">
        <f>коэффициенты!AI5</f>
        <v>#REF!</v>
      </c>
      <c r="BF5" s="49" t="e">
        <f t="shared" ref="BF5:BF14" si="19">IF(BD5&gt;2,2*BE5,BD5*BE5)</f>
        <v>#REF!</v>
      </c>
      <c r="BG5" s="45" t="e">
        <f>'к среднему по РА'!#REF!</f>
        <v>#REF!</v>
      </c>
      <c r="BH5" s="45" t="e">
        <f>коэффициенты!#REF!</f>
        <v>#REF!</v>
      </c>
      <c r="BI5" s="51" t="e">
        <f t="shared" ref="BI5:BI14" si="20">IF(BG5&gt;2,2*BH5,BG5*BH5)</f>
        <v>#REF!</v>
      </c>
      <c r="BJ5" s="45" t="e">
        <f>'к среднему по РА'!AM5</f>
        <v>#REF!</v>
      </c>
      <c r="BK5" s="45" t="e">
        <f>коэффициенты!AK5</f>
        <v>#REF!</v>
      </c>
      <c r="BL5" s="49" t="e">
        <f t="shared" ref="BL5:BL14" si="21">IF(BJ5&gt;2,2*BK5,BJ5*BK5)</f>
        <v>#REF!</v>
      </c>
      <c r="BM5" s="45" t="e">
        <f>'к среднему по РА'!AO5</f>
        <v>#REF!</v>
      </c>
      <c r="BN5" s="45" t="e">
        <f>коэффициенты!AM5</f>
        <v>#REF!</v>
      </c>
      <c r="BO5" s="51" t="e">
        <f t="shared" ref="BO5:BO14" si="22">IF(BM5&gt;2,2*BN5,BM5*BN5)</f>
        <v>#REF!</v>
      </c>
      <c r="BP5" s="45" t="e">
        <f>'к среднему по РА'!AQ5</f>
        <v>#REF!</v>
      </c>
      <c r="BQ5" s="45" t="e">
        <f>коэффициенты!AO5</f>
        <v>#REF!</v>
      </c>
      <c r="BR5" s="49" t="e">
        <f t="shared" ref="BR5:BR14" si="23">IF(BP5&gt;2,2*BQ5,BP5*BQ5)</f>
        <v>#REF!</v>
      </c>
      <c r="BS5" s="45" t="e">
        <f>'к среднему по РА'!AS5</f>
        <v>#REF!</v>
      </c>
      <c r="BT5" s="45" t="e">
        <f>коэффициенты!AQ5</f>
        <v>#REF!</v>
      </c>
      <c r="BU5" s="51" t="e">
        <f t="shared" ref="BU5:BU14" si="24">IF(BS5&gt;2,2*BT5,BS5*BT5)</f>
        <v>#REF!</v>
      </c>
      <c r="BV5" s="45" t="e">
        <f>'к среднему по РА'!AY5</f>
        <v>#REF!</v>
      </c>
      <c r="BW5" s="45" t="e">
        <f>коэффициенты!#REF!</f>
        <v>#REF!</v>
      </c>
      <c r="BX5" s="49" t="e">
        <f t="shared" ref="BX5:BX14" si="25">IF(BV5&gt;2,2*BW5,BV5*BW5)</f>
        <v>#REF!</v>
      </c>
      <c r="BY5" s="45" t="e">
        <f>'к среднему по РА'!#REF!</f>
        <v>#REF!</v>
      </c>
      <c r="BZ5" s="45" t="e">
        <f>коэффициенты!#REF!</f>
        <v>#REF!</v>
      </c>
      <c r="CA5" s="51" t="e">
        <f t="shared" ref="CA5:CA14" si="26">IF(BY5&gt;2,2*BZ5,BY5*BZ5)</f>
        <v>#REF!</v>
      </c>
      <c r="CB5" s="45" t="e">
        <f>'к среднему по РА'!BG5</f>
        <v>#REF!</v>
      </c>
      <c r="CC5" s="45" t="e">
        <f>коэффициенты!AS5</f>
        <v>#REF!</v>
      </c>
      <c r="CD5" s="49" t="e">
        <f t="shared" ref="CD5:CD14" si="27">IF(CB5&gt;2,2*CC5,CB5*CC5)</f>
        <v>#REF!</v>
      </c>
      <c r="CE5" s="45" t="e">
        <f>'к среднему по РА'!#REF!</f>
        <v>#REF!</v>
      </c>
      <c r="CF5" s="45" t="e">
        <f>коэффициенты!AU5</f>
        <v>#REF!</v>
      </c>
      <c r="CG5" s="51" t="e">
        <f t="shared" ref="CG5:CG14" si="28">IF(CE5&gt;2,2*CF5,CE5*CF5)</f>
        <v>#REF!</v>
      </c>
      <c r="CH5" s="45" t="e">
        <f>'к среднему по РА'!BI5</f>
        <v>#REF!</v>
      </c>
      <c r="CI5" s="45" t="e">
        <f>коэффициенты!AW5</f>
        <v>#REF!</v>
      </c>
      <c r="CJ5" s="49" t="e">
        <f t="shared" ref="CJ5:CJ14" si="29">IF(CH5&gt;2,2*CI5,CH5*CI5)</f>
        <v>#REF!</v>
      </c>
      <c r="CK5" s="45" t="e">
        <f>'к среднему по РА'!#REF!</f>
        <v>#REF!</v>
      </c>
      <c r="CL5" s="45" t="e">
        <f>коэффициенты!#REF!</f>
        <v>#REF!</v>
      </c>
      <c r="CM5" s="51" t="e">
        <f t="shared" ref="CM5:CM14" si="30">IF(CK5&gt;2,2*CL5,CK5*CL5)</f>
        <v>#REF!</v>
      </c>
      <c r="CN5" s="45" t="e">
        <f>'к среднему по РА'!#REF!</f>
        <v>#REF!</v>
      </c>
      <c r="CO5" s="45" t="e">
        <f>коэффициенты!AY5</f>
        <v>#REF!</v>
      </c>
      <c r="CP5" s="101" t="e">
        <f t="shared" ref="CP5:CP14" si="31">CN5*CO5</f>
        <v>#REF!</v>
      </c>
      <c r="CQ5" s="45" t="e">
        <f>'к среднему по РА'!#REF!</f>
        <v>#REF!</v>
      </c>
      <c r="CR5" s="45" t="e">
        <f>коэффициенты!#REF!</f>
        <v>#REF!</v>
      </c>
      <c r="CS5" s="50" t="e">
        <f t="shared" ref="CS5:CS14" si="32">CR5*CQ5</f>
        <v>#REF!</v>
      </c>
      <c r="CT5" s="45" t="e">
        <f>'к среднему по РА'!BK5</f>
        <v>#REF!</v>
      </c>
      <c r="CU5" s="45" t="e">
        <f>коэффициенты!BA5</f>
        <v>#REF!</v>
      </c>
      <c r="CV5" s="49" t="e">
        <f t="shared" ref="CV5:CV14" si="33">IF(CT5&gt;2,2*CU5,CT5*CU5)</f>
        <v>#REF!</v>
      </c>
      <c r="CW5" s="45" t="e">
        <f>'к среднему по РА'!#REF!</f>
        <v>#REF!</v>
      </c>
      <c r="CX5" s="45" t="e">
        <f>коэффициенты!#REF!</f>
        <v>#REF!</v>
      </c>
      <c r="CY5" s="51" t="e">
        <f t="shared" ref="CY5:CY14" si="34">IF(CW5&gt;2,2*CX5,CW5*CX5)</f>
        <v>#REF!</v>
      </c>
      <c r="CZ5" s="45" t="e">
        <f>'к среднему по РА'!BM5</f>
        <v>#REF!</v>
      </c>
      <c r="DA5" s="45" t="e">
        <f>коэффициенты!BC5</f>
        <v>#REF!</v>
      </c>
      <c r="DB5" s="49" t="e">
        <f t="shared" ref="DB5:DB14" si="35">IF(CZ5&gt;2,2*DA5,CZ5*DA5)</f>
        <v>#REF!</v>
      </c>
      <c r="DC5" s="45" t="e">
        <f>'к среднему по РА'!#REF!</f>
        <v>#REF!</v>
      </c>
      <c r="DD5" s="45" t="e">
        <f>коэффициенты!#REF!</f>
        <v>#REF!</v>
      </c>
      <c r="DE5" s="51" t="e">
        <f t="shared" ref="DE5:DE14" si="36">IF(DC5&gt;2,2*DD5,DC5*DD5)</f>
        <v>#REF!</v>
      </c>
      <c r="DF5" s="45" t="e">
        <f>'к среднему по РА'!#REF!</f>
        <v>#REF!</v>
      </c>
      <c r="DG5" s="45" t="e">
        <f>коэффициенты!#REF!</f>
        <v>#REF!</v>
      </c>
      <c r="DH5" s="49" t="e">
        <f t="shared" ref="DH5:DH14" si="37">IF(DF5&gt;2,2*DG5,DF5*DG5)</f>
        <v>#REF!</v>
      </c>
      <c r="DI5" s="45" t="e">
        <f>'к среднему по РА'!#REF!</f>
        <v>#REF!</v>
      </c>
      <c r="DJ5" s="45" t="e">
        <f>коэффициенты!BG5</f>
        <v>#REF!</v>
      </c>
      <c r="DK5" s="49" t="e">
        <f t="shared" ref="DK5:DK14" si="38">IF(DI5&gt;2,2*DJ5,DI5*DJ5)</f>
        <v>#REF!</v>
      </c>
      <c r="DL5" s="45" t="e">
        <f>'к среднему по РА'!#REF!</f>
        <v>#REF!</v>
      </c>
      <c r="DM5" s="45" t="e">
        <f>коэффициенты!#REF!</f>
        <v>#REF!</v>
      </c>
      <c r="DN5" s="51" t="e">
        <f t="shared" ref="DN5:DN14" si="39">IF(DL5&gt;2,2*DM5,DL5*DM5)</f>
        <v>#REF!</v>
      </c>
      <c r="DO5" s="45" t="e">
        <f>'к среднему по РА'!#REF!</f>
        <v>#REF!</v>
      </c>
      <c r="DP5" s="45" t="e">
        <f>коэффициенты!BI5</f>
        <v>#REF!</v>
      </c>
      <c r="DQ5" s="49" t="e">
        <f t="shared" ref="DQ5:DQ14" si="40">IF(DO5&gt;2,2*DP5,DO5*DP5)</f>
        <v>#REF!</v>
      </c>
      <c r="DR5" s="45" t="e">
        <f>'к среднему по РА'!#REF!</f>
        <v>#REF!</v>
      </c>
      <c r="DS5" s="45" t="e">
        <f>коэффициенты!#REF!</f>
        <v>#REF!</v>
      </c>
      <c r="DT5" s="49" t="e">
        <f t="shared" ref="DT5:DT14" si="41">IF(DR5&gt;2,2*DS5,DR5*DS5)</f>
        <v>#REF!</v>
      </c>
      <c r="DU5" s="45" t="e">
        <f>'к среднему по РА'!#REF!</f>
        <v>#REF!</v>
      </c>
      <c r="DV5" s="45" t="e">
        <f>коэффициенты!BK5</f>
        <v>#REF!</v>
      </c>
      <c r="DW5" s="49" t="e">
        <f t="shared" ref="DW5:DW14" si="42">IF(DU5&gt;2,2*DV5,DU5*DV5)</f>
        <v>#REF!</v>
      </c>
      <c r="DX5" s="45" t="e">
        <f>'к среднему по РА'!#REF!</f>
        <v>#REF!</v>
      </c>
      <c r="DY5" s="45" t="e">
        <f>коэффициенты!#REF!</f>
        <v>#REF!</v>
      </c>
      <c r="DZ5" s="49" t="e">
        <f t="shared" ref="DZ5:DZ14" si="43">IF(DX5&gt;2,2*DY5,DX5*DY5)</f>
        <v>#REF!</v>
      </c>
      <c r="EA5" s="45" t="e">
        <f>'к среднему по РА'!#REF!</f>
        <v>#REF!</v>
      </c>
      <c r="EB5" s="45" t="e">
        <f>коэффициенты!#REF!</f>
        <v>#REF!</v>
      </c>
      <c r="EC5" s="49" t="e">
        <f t="shared" ref="EC5:EC14" si="44">IF(EA5&gt;2,2*EB5,EA5*EB5)</f>
        <v>#REF!</v>
      </c>
      <c r="ED5" s="45" t="e">
        <f>'к среднему по РА'!#REF!</f>
        <v>#REF!</v>
      </c>
      <c r="EE5" s="45" t="e">
        <f>коэффициенты!#REF!</f>
        <v>#REF!</v>
      </c>
      <c r="EF5" s="49" t="e">
        <f t="shared" ref="EF5:EF14" si="45">IF(ED5&gt;2,2*EE5,ED5*EE5)</f>
        <v>#REF!</v>
      </c>
      <c r="EG5" s="45" t="e">
        <f>'к среднему по РА'!#REF!</f>
        <v>#REF!</v>
      </c>
      <c r="EH5" s="45" t="e">
        <f>коэффициенты!#REF!</f>
        <v>#REF!</v>
      </c>
      <c r="EI5" s="51" t="e">
        <f t="shared" ref="EI5:EI14" si="46">IF(EG5&gt;2,2*EH5,EG5*EH5)</f>
        <v>#REF!</v>
      </c>
      <c r="EJ5" s="45" t="e">
        <f>'к среднему по РА'!#REF!</f>
        <v>#REF!</v>
      </c>
      <c r="EK5" s="45" t="e">
        <f>коэффициенты!#REF!</f>
        <v>#REF!</v>
      </c>
      <c r="EL5" s="49" t="e">
        <f t="shared" ref="EL5:EL14" si="47">IF(EJ5&gt;2,2*EK5,EJ5*EK5)</f>
        <v>#REF!</v>
      </c>
      <c r="EM5" s="45" t="e">
        <f>'к среднему по РА'!#REF!</f>
        <v>#REF!</v>
      </c>
      <c r="EN5" s="45" t="e">
        <f>коэффициенты!#REF!</f>
        <v>#REF!</v>
      </c>
      <c r="EO5" s="51" t="e">
        <f t="shared" ref="EO5:EO14" si="48">IF(EM5&gt;2,2*EN5,EM5*EN5)</f>
        <v>#REF!</v>
      </c>
      <c r="EP5" s="96" t="e">
        <f>'к среднему по РА'!#REF!</f>
        <v>#REF!</v>
      </c>
      <c r="EQ5" s="98" t="e">
        <f>коэффициенты!#REF!</f>
        <v>#REF!</v>
      </c>
      <c r="ER5" s="49" t="e">
        <f t="shared" ref="ER5:ER14" si="49">IF(EP5&gt;2,2*EQ5,EP5*EQ5)</f>
        <v>#REF!</v>
      </c>
      <c r="ES5" s="84">
        <v>15</v>
      </c>
      <c r="ET5" s="165">
        <v>0</v>
      </c>
      <c r="EU5" s="84">
        <f t="shared" ref="EU5:EU15" si="50">ES5+ET5</f>
        <v>15</v>
      </c>
      <c r="EV5" s="166">
        <f t="shared" ref="EV5:EV15" si="51">ES5/EU5</f>
        <v>1</v>
      </c>
      <c r="EW5" s="167">
        <f t="shared" ref="EW5:EW14" si="52">EV5/$EV$15</f>
        <v>1</v>
      </c>
      <c r="EX5" s="125">
        <v>10</v>
      </c>
      <c r="EY5" s="126">
        <v>10</v>
      </c>
      <c r="EZ5" s="65">
        <f t="shared" ref="EZ5:EZ15" si="53">IF(EY5=0,0,EY5/EX5)</f>
        <v>1</v>
      </c>
      <c r="FA5" s="88">
        <f>IF(EY5=0,0,EZ5/$EZ$15)</f>
        <v>1</v>
      </c>
      <c r="FB5" s="91" t="e">
        <f t="shared" ref="FB5:FB14" si="54">(D5+J5+P5+V5+AB5+BX5+CD5+CJ5+CP5+CV5+DB5+DK5+DQ5+DW5+DZ5+EC5+ER5)/17</f>
        <v>#REF!</v>
      </c>
      <c r="FC5" s="91" t="e">
        <f t="shared" ref="FC5:FC14" si="55">(G5+M5+S5+Y5+AE5+CG5+CM5+CS5+CY5+DE5+DN5)/10</f>
        <v>#REF!</v>
      </c>
      <c r="FD5" s="99" t="e">
        <f t="shared" ref="FD5:FD14" si="56">(0.5*$FB5)+0.4*$FC5+0.04*$EW5+0.06*$FA5</f>
        <v>#REF!</v>
      </c>
      <c r="FE5" s="99" t="e">
        <f t="shared" si="0"/>
        <v>#REF!</v>
      </c>
      <c r="FF5" s="99" t="e">
        <f t="shared" ref="FF5:FF14" si="57">0.4*$FC5</f>
        <v>#REF!</v>
      </c>
      <c r="FG5" s="99">
        <f t="shared" ref="FG5:FG14" si="58">0.04*$EW5</f>
        <v>0.04</v>
      </c>
      <c r="FH5" s="99">
        <f t="shared" ref="FH5:FH14" si="59">0.06*$FA5</f>
        <v>0.06</v>
      </c>
      <c r="FI5" s="92" t="e">
        <f t="shared" ref="FI5:FI14" si="60">RANK(FD5,FD$4:FD$14,0)</f>
        <v>#REF!</v>
      </c>
      <c r="FJ5" s="92">
        <v>6</v>
      </c>
    </row>
    <row r="6" spans="1:166" s="46" customFormat="1" ht="24.6" customHeight="1">
      <c r="A6" s="44" t="s">
        <v>34</v>
      </c>
      <c r="B6" s="45" t="e">
        <f>'к среднему по РА'!E6</f>
        <v>#REF!</v>
      </c>
      <c r="C6" s="45" t="e">
        <f>коэффициенты!E6</f>
        <v>#REF!</v>
      </c>
      <c r="D6" s="43" t="e">
        <f t="shared" si="1"/>
        <v>#REF!</v>
      </c>
      <c r="E6" s="45" t="e">
        <f>'к среднему по РА'!#REF!</f>
        <v>#REF!</v>
      </c>
      <c r="F6" s="24" t="e">
        <f>коэффициенты!#REF!</f>
        <v>#REF!</v>
      </c>
      <c r="G6" s="51" t="e">
        <f t="shared" si="2"/>
        <v>#REF!</v>
      </c>
      <c r="H6" s="45" t="e">
        <f>'к среднему по РА'!G6</f>
        <v>#REF!</v>
      </c>
      <c r="I6" s="45" t="e">
        <f>коэффициенты!G6</f>
        <v>#REF!</v>
      </c>
      <c r="J6" s="43" t="e">
        <f t="shared" si="3"/>
        <v>#REF!</v>
      </c>
      <c r="K6" s="45" t="e">
        <f>'к среднему по РА'!I6</f>
        <v>#REF!</v>
      </c>
      <c r="L6" s="24" t="e">
        <f>коэффициенты!I6</f>
        <v>#REF!</v>
      </c>
      <c r="M6" s="51" t="e">
        <f t="shared" si="4"/>
        <v>#REF!</v>
      </c>
      <c r="N6" s="45">
        <f>'к среднему по РА'!K6</f>
        <v>0</v>
      </c>
      <c r="O6" s="45" t="e">
        <f>коэффициенты!#REF!</f>
        <v>#REF!</v>
      </c>
      <c r="P6" s="43" t="e">
        <f t="shared" si="5"/>
        <v>#REF!</v>
      </c>
      <c r="Q6" s="45" t="e">
        <f>'к среднему по РА'!M6</f>
        <v>#REF!</v>
      </c>
      <c r="R6" s="24" t="e">
        <f>коэффициенты!K6</f>
        <v>#REF!</v>
      </c>
      <c r="S6" s="51" t="e">
        <f t="shared" si="6"/>
        <v>#REF!</v>
      </c>
      <c r="T6" s="45" t="e">
        <f>'к среднему по РА'!O6</f>
        <v>#REF!</v>
      </c>
      <c r="U6" s="45" t="e">
        <f>коэффициенты!M6</f>
        <v>#REF!</v>
      </c>
      <c r="V6" s="49" t="e">
        <f t="shared" si="7"/>
        <v>#REF!</v>
      </c>
      <c r="W6" s="45" t="e">
        <f>'к среднему по РА'!#REF!</f>
        <v>#REF!</v>
      </c>
      <c r="X6" s="24" t="e">
        <f>коэффициенты!#REF!</f>
        <v>#REF!</v>
      </c>
      <c r="Y6" s="51" t="e">
        <f t="shared" si="8"/>
        <v>#REF!</v>
      </c>
      <c r="Z6" s="45" t="e">
        <f>'к среднему по РА'!Q6</f>
        <v>#REF!</v>
      </c>
      <c r="AA6" s="45" t="e">
        <f>коэффициенты!O6</f>
        <v>#REF!</v>
      </c>
      <c r="AB6" s="49" t="e">
        <f t="shared" si="9"/>
        <v>#REF!</v>
      </c>
      <c r="AC6" s="45" t="e">
        <f>'к среднему по РА'!S6</f>
        <v>#REF!</v>
      </c>
      <c r="AD6" s="24" t="e">
        <f>коэффициенты!Q6</f>
        <v>#REF!</v>
      </c>
      <c r="AE6" s="51" t="e">
        <f t="shared" si="10"/>
        <v>#REF!</v>
      </c>
      <c r="AF6" s="45" t="e">
        <f>'к среднему по РА'!Y6</f>
        <v>#REF!</v>
      </c>
      <c r="AG6" s="45" t="e">
        <f>коэффициенты!S6</f>
        <v>#REF!</v>
      </c>
      <c r="AH6" s="49" t="e">
        <f t="shared" si="11"/>
        <v>#REF!</v>
      </c>
      <c r="AI6" s="45" t="e">
        <f>'к среднему по РА'!AA6</f>
        <v>#REF!</v>
      </c>
      <c r="AJ6" s="24" t="e">
        <f>коэффициенты!U6</f>
        <v>#REF!</v>
      </c>
      <c r="AK6" s="51" t="e">
        <f t="shared" si="12"/>
        <v>#REF!</v>
      </c>
      <c r="AL6" s="45" t="e">
        <f>'к среднему по РА'!U6</f>
        <v>#REF!</v>
      </c>
      <c r="AM6" s="45" t="e">
        <f>коэффициенты!W6</f>
        <v>#REF!</v>
      </c>
      <c r="AN6" s="49" t="e">
        <f t="shared" si="13"/>
        <v>#REF!</v>
      </c>
      <c r="AO6" s="45" t="e">
        <f>'к среднему по РА'!W6</f>
        <v>#REF!</v>
      </c>
      <c r="AP6" s="24" t="e">
        <f>коэффициенты!Y6</f>
        <v>#REF!</v>
      </c>
      <c r="AQ6" s="51" t="e">
        <f t="shared" si="14"/>
        <v>#REF!</v>
      </c>
      <c r="AR6" s="45" t="e">
        <f>'к среднему по РА'!AC6</f>
        <v>#REF!</v>
      </c>
      <c r="AS6" s="45" t="e">
        <f>коэффициенты!AA6</f>
        <v>#REF!</v>
      </c>
      <c r="AT6" s="49" t="e">
        <f t="shared" si="15"/>
        <v>#REF!</v>
      </c>
      <c r="AU6" s="45" t="e">
        <f>'к среднему по РА'!AE6</f>
        <v>#REF!</v>
      </c>
      <c r="AV6" s="45" t="e">
        <f>коэффициенты!AC6</f>
        <v>#REF!</v>
      </c>
      <c r="AW6" s="51" t="e">
        <f t="shared" si="16"/>
        <v>#REF!</v>
      </c>
      <c r="AX6" s="45" t="e">
        <f>'к среднему по РА'!AG6</f>
        <v>#REF!</v>
      </c>
      <c r="AY6" s="45" t="e">
        <f>коэффициенты!AE6</f>
        <v>#REF!</v>
      </c>
      <c r="AZ6" s="49" t="e">
        <f t="shared" si="17"/>
        <v>#REF!</v>
      </c>
      <c r="BA6" s="45" t="e">
        <f>'к среднему по РА'!AI6</f>
        <v>#REF!</v>
      </c>
      <c r="BB6" s="45" t="e">
        <f>коэффициенты!AG6</f>
        <v>#REF!</v>
      </c>
      <c r="BC6" s="51" t="e">
        <f t="shared" si="18"/>
        <v>#REF!</v>
      </c>
      <c r="BD6" s="45" t="e">
        <f>'к среднему по РА'!AK6</f>
        <v>#REF!</v>
      </c>
      <c r="BE6" s="45" t="e">
        <f>коэффициенты!AI6</f>
        <v>#REF!</v>
      </c>
      <c r="BF6" s="49" t="e">
        <f t="shared" si="19"/>
        <v>#REF!</v>
      </c>
      <c r="BG6" s="45" t="e">
        <f>'к среднему по РА'!#REF!</f>
        <v>#REF!</v>
      </c>
      <c r="BH6" s="45" t="e">
        <f>коэффициенты!#REF!</f>
        <v>#REF!</v>
      </c>
      <c r="BI6" s="51" t="e">
        <f t="shared" si="20"/>
        <v>#REF!</v>
      </c>
      <c r="BJ6" s="45" t="e">
        <f>'к среднему по РА'!AM6</f>
        <v>#REF!</v>
      </c>
      <c r="BK6" s="45" t="e">
        <f>коэффициенты!AK6</f>
        <v>#REF!</v>
      </c>
      <c r="BL6" s="49" t="e">
        <f t="shared" si="21"/>
        <v>#REF!</v>
      </c>
      <c r="BM6" s="45" t="e">
        <f>'к среднему по РА'!AO6</f>
        <v>#REF!</v>
      </c>
      <c r="BN6" s="45" t="e">
        <f>коэффициенты!AM6</f>
        <v>#REF!</v>
      </c>
      <c r="BO6" s="51" t="e">
        <f t="shared" si="22"/>
        <v>#REF!</v>
      </c>
      <c r="BP6" s="45" t="e">
        <f>'к среднему по РА'!AQ6</f>
        <v>#REF!</v>
      </c>
      <c r="BQ6" s="45" t="e">
        <f>коэффициенты!AO6</f>
        <v>#REF!</v>
      </c>
      <c r="BR6" s="49" t="e">
        <f t="shared" si="23"/>
        <v>#REF!</v>
      </c>
      <c r="BS6" s="45" t="e">
        <f>'к среднему по РА'!AS6</f>
        <v>#REF!</v>
      </c>
      <c r="BT6" s="45" t="e">
        <f>коэффициенты!AQ6</f>
        <v>#REF!</v>
      </c>
      <c r="BU6" s="51" t="e">
        <f t="shared" si="24"/>
        <v>#REF!</v>
      </c>
      <c r="BV6" s="45" t="e">
        <f>'к среднему по РА'!AY6</f>
        <v>#REF!</v>
      </c>
      <c r="BW6" s="45" t="e">
        <f>коэффициенты!#REF!</f>
        <v>#REF!</v>
      </c>
      <c r="BX6" s="49" t="e">
        <f t="shared" si="25"/>
        <v>#REF!</v>
      </c>
      <c r="BY6" s="45" t="e">
        <f>'к среднему по РА'!#REF!</f>
        <v>#REF!</v>
      </c>
      <c r="BZ6" s="45" t="e">
        <f>коэффициенты!#REF!</f>
        <v>#REF!</v>
      </c>
      <c r="CA6" s="51" t="e">
        <f t="shared" si="26"/>
        <v>#REF!</v>
      </c>
      <c r="CB6" s="45" t="e">
        <f>'к среднему по РА'!BG6</f>
        <v>#REF!</v>
      </c>
      <c r="CC6" s="45" t="e">
        <f>коэффициенты!AS6</f>
        <v>#REF!</v>
      </c>
      <c r="CD6" s="49" t="e">
        <f t="shared" si="27"/>
        <v>#REF!</v>
      </c>
      <c r="CE6" s="45" t="e">
        <f>'к среднему по РА'!#REF!</f>
        <v>#REF!</v>
      </c>
      <c r="CF6" s="45" t="e">
        <f>коэффициенты!AU6</f>
        <v>#REF!</v>
      </c>
      <c r="CG6" s="51" t="e">
        <f t="shared" si="28"/>
        <v>#REF!</v>
      </c>
      <c r="CH6" s="45" t="e">
        <f>'к среднему по РА'!BI6</f>
        <v>#REF!</v>
      </c>
      <c r="CI6" s="45" t="e">
        <f>коэффициенты!AW6</f>
        <v>#REF!</v>
      </c>
      <c r="CJ6" s="49" t="e">
        <f t="shared" si="29"/>
        <v>#REF!</v>
      </c>
      <c r="CK6" s="45" t="e">
        <f>'к среднему по РА'!#REF!</f>
        <v>#REF!</v>
      </c>
      <c r="CL6" s="45" t="e">
        <f>коэффициенты!#REF!</f>
        <v>#REF!</v>
      </c>
      <c r="CM6" s="51" t="e">
        <f t="shared" si="30"/>
        <v>#REF!</v>
      </c>
      <c r="CN6" s="45" t="e">
        <f>'к среднему по РА'!#REF!</f>
        <v>#REF!</v>
      </c>
      <c r="CO6" s="45" t="e">
        <f>коэффициенты!AY6</f>
        <v>#REF!</v>
      </c>
      <c r="CP6" s="101" t="e">
        <f t="shared" si="31"/>
        <v>#REF!</v>
      </c>
      <c r="CQ6" s="45" t="e">
        <f>'к среднему по РА'!#REF!</f>
        <v>#REF!</v>
      </c>
      <c r="CR6" s="45" t="e">
        <f>коэффициенты!#REF!</f>
        <v>#REF!</v>
      </c>
      <c r="CS6" s="50" t="e">
        <f t="shared" si="32"/>
        <v>#REF!</v>
      </c>
      <c r="CT6" s="45" t="e">
        <f>'к среднему по РА'!BK6</f>
        <v>#REF!</v>
      </c>
      <c r="CU6" s="45" t="e">
        <f>коэффициенты!BA6</f>
        <v>#REF!</v>
      </c>
      <c r="CV6" s="49" t="e">
        <f t="shared" si="33"/>
        <v>#REF!</v>
      </c>
      <c r="CW6" s="45" t="e">
        <f>'к среднему по РА'!#REF!</f>
        <v>#REF!</v>
      </c>
      <c r="CX6" s="45" t="e">
        <f>коэффициенты!#REF!</f>
        <v>#REF!</v>
      </c>
      <c r="CY6" s="51" t="e">
        <f t="shared" si="34"/>
        <v>#REF!</v>
      </c>
      <c r="CZ6" s="45" t="e">
        <f>'к среднему по РА'!BM6</f>
        <v>#REF!</v>
      </c>
      <c r="DA6" s="45" t="e">
        <f>коэффициенты!BC6</f>
        <v>#REF!</v>
      </c>
      <c r="DB6" s="49" t="e">
        <f t="shared" si="35"/>
        <v>#REF!</v>
      </c>
      <c r="DC6" s="45" t="e">
        <f>'к среднему по РА'!#REF!</f>
        <v>#REF!</v>
      </c>
      <c r="DD6" s="45" t="e">
        <f>коэффициенты!#REF!</f>
        <v>#REF!</v>
      </c>
      <c r="DE6" s="51" t="e">
        <f t="shared" si="36"/>
        <v>#REF!</v>
      </c>
      <c r="DF6" s="45" t="e">
        <f>'к среднему по РА'!#REF!</f>
        <v>#REF!</v>
      </c>
      <c r="DG6" s="45" t="e">
        <f>коэффициенты!#REF!</f>
        <v>#REF!</v>
      </c>
      <c r="DH6" s="49" t="e">
        <f t="shared" si="37"/>
        <v>#REF!</v>
      </c>
      <c r="DI6" s="45" t="e">
        <f>'к среднему по РА'!#REF!</f>
        <v>#REF!</v>
      </c>
      <c r="DJ6" s="45" t="e">
        <f>коэффициенты!BG6</f>
        <v>#REF!</v>
      </c>
      <c r="DK6" s="49" t="e">
        <f t="shared" si="38"/>
        <v>#REF!</v>
      </c>
      <c r="DL6" s="45" t="e">
        <f>'к среднему по РА'!#REF!</f>
        <v>#REF!</v>
      </c>
      <c r="DM6" s="45" t="e">
        <f>коэффициенты!#REF!</f>
        <v>#REF!</v>
      </c>
      <c r="DN6" s="51" t="e">
        <f t="shared" si="39"/>
        <v>#REF!</v>
      </c>
      <c r="DO6" s="45" t="e">
        <f>'к среднему по РА'!#REF!</f>
        <v>#REF!</v>
      </c>
      <c r="DP6" s="45" t="e">
        <f>коэффициенты!BI6</f>
        <v>#REF!</v>
      </c>
      <c r="DQ6" s="49" t="e">
        <f t="shared" si="40"/>
        <v>#REF!</v>
      </c>
      <c r="DR6" s="45" t="e">
        <f>'к среднему по РА'!#REF!</f>
        <v>#REF!</v>
      </c>
      <c r="DS6" s="45" t="e">
        <f>коэффициенты!#REF!</f>
        <v>#REF!</v>
      </c>
      <c r="DT6" s="49" t="e">
        <f t="shared" si="41"/>
        <v>#REF!</v>
      </c>
      <c r="DU6" s="45" t="e">
        <f>'к среднему по РА'!#REF!</f>
        <v>#REF!</v>
      </c>
      <c r="DV6" s="45" t="e">
        <f>коэффициенты!BK6</f>
        <v>#REF!</v>
      </c>
      <c r="DW6" s="49" t="e">
        <f t="shared" si="42"/>
        <v>#REF!</v>
      </c>
      <c r="DX6" s="45" t="e">
        <f>'к среднему по РА'!#REF!</f>
        <v>#REF!</v>
      </c>
      <c r="DY6" s="45" t="e">
        <f>коэффициенты!#REF!</f>
        <v>#REF!</v>
      </c>
      <c r="DZ6" s="49" t="e">
        <f t="shared" si="43"/>
        <v>#REF!</v>
      </c>
      <c r="EA6" s="45" t="e">
        <f>'к среднему по РА'!#REF!</f>
        <v>#REF!</v>
      </c>
      <c r="EB6" s="45" t="e">
        <f>коэффициенты!#REF!</f>
        <v>#REF!</v>
      </c>
      <c r="EC6" s="49" t="e">
        <f t="shared" si="44"/>
        <v>#REF!</v>
      </c>
      <c r="ED6" s="45" t="e">
        <f>'к среднему по РА'!#REF!</f>
        <v>#REF!</v>
      </c>
      <c r="EE6" s="45" t="e">
        <f>коэффициенты!#REF!</f>
        <v>#REF!</v>
      </c>
      <c r="EF6" s="49" t="e">
        <f t="shared" si="45"/>
        <v>#REF!</v>
      </c>
      <c r="EG6" s="45" t="e">
        <f>'к среднему по РА'!#REF!</f>
        <v>#REF!</v>
      </c>
      <c r="EH6" s="45" t="e">
        <f>коэффициенты!#REF!</f>
        <v>#REF!</v>
      </c>
      <c r="EI6" s="51" t="e">
        <f t="shared" si="46"/>
        <v>#REF!</v>
      </c>
      <c r="EJ6" s="45" t="e">
        <f>'к среднему по РА'!#REF!</f>
        <v>#REF!</v>
      </c>
      <c r="EK6" s="45" t="e">
        <f>коэффициенты!#REF!</f>
        <v>#REF!</v>
      </c>
      <c r="EL6" s="49" t="e">
        <f t="shared" si="47"/>
        <v>#REF!</v>
      </c>
      <c r="EM6" s="45" t="e">
        <f>'к среднему по РА'!#REF!</f>
        <v>#REF!</v>
      </c>
      <c r="EN6" s="45" t="e">
        <f>коэффициенты!#REF!</f>
        <v>#REF!</v>
      </c>
      <c r="EO6" s="51" t="e">
        <f t="shared" si="48"/>
        <v>#REF!</v>
      </c>
      <c r="EP6" s="96" t="e">
        <f>'к среднему по РА'!#REF!</f>
        <v>#REF!</v>
      </c>
      <c r="EQ6" s="98" t="e">
        <f>коэффициенты!#REF!</f>
        <v>#REF!</v>
      </c>
      <c r="ER6" s="49" t="e">
        <f t="shared" si="49"/>
        <v>#REF!</v>
      </c>
      <c r="ES6" s="84">
        <v>15</v>
      </c>
      <c r="ET6" s="165">
        <v>0</v>
      </c>
      <c r="EU6" s="84">
        <f t="shared" si="50"/>
        <v>15</v>
      </c>
      <c r="EV6" s="166">
        <f t="shared" si="51"/>
        <v>1</v>
      </c>
      <c r="EW6" s="167">
        <f t="shared" si="52"/>
        <v>1</v>
      </c>
      <c r="EX6" s="125">
        <v>9</v>
      </c>
      <c r="EY6" s="126">
        <v>9</v>
      </c>
      <c r="EZ6" s="65">
        <f t="shared" si="53"/>
        <v>1</v>
      </c>
      <c r="FA6" s="88">
        <f>IF(EY6=0,0,EZ6/$EZ$15)</f>
        <v>1</v>
      </c>
      <c r="FB6" s="91" t="e">
        <f t="shared" si="54"/>
        <v>#REF!</v>
      </c>
      <c r="FC6" s="91" t="e">
        <f t="shared" si="55"/>
        <v>#REF!</v>
      </c>
      <c r="FD6" s="99" t="e">
        <f t="shared" si="56"/>
        <v>#REF!</v>
      </c>
      <c r="FE6" s="99" t="e">
        <f t="shared" si="0"/>
        <v>#REF!</v>
      </c>
      <c r="FF6" s="99" t="e">
        <f t="shared" si="57"/>
        <v>#REF!</v>
      </c>
      <c r="FG6" s="99">
        <f t="shared" si="58"/>
        <v>0.04</v>
      </c>
      <c r="FH6" s="99">
        <f t="shared" si="59"/>
        <v>0.06</v>
      </c>
      <c r="FI6" s="92" t="e">
        <f t="shared" si="60"/>
        <v>#REF!</v>
      </c>
      <c r="FJ6" s="92">
        <v>9</v>
      </c>
    </row>
    <row r="7" spans="1:166" s="46" customFormat="1" ht="18.600000000000001" customHeight="1">
      <c r="A7" s="44" t="s">
        <v>35</v>
      </c>
      <c r="B7" s="45" t="e">
        <f>'к среднему по РА'!E7</f>
        <v>#REF!</v>
      </c>
      <c r="C7" s="45" t="e">
        <f>коэффициенты!E7</f>
        <v>#REF!</v>
      </c>
      <c r="D7" s="43" t="e">
        <f t="shared" si="1"/>
        <v>#REF!</v>
      </c>
      <c r="E7" s="45" t="e">
        <f>'к среднему по РА'!#REF!</f>
        <v>#REF!</v>
      </c>
      <c r="F7" s="24" t="e">
        <f>коэффициенты!#REF!</f>
        <v>#REF!</v>
      </c>
      <c r="G7" s="51" t="e">
        <f t="shared" si="2"/>
        <v>#REF!</v>
      </c>
      <c r="H7" s="45" t="e">
        <f>'к среднему по РА'!G7</f>
        <v>#REF!</v>
      </c>
      <c r="I7" s="45" t="e">
        <f>коэффициенты!G7</f>
        <v>#REF!</v>
      </c>
      <c r="J7" s="43" t="e">
        <f t="shared" si="3"/>
        <v>#REF!</v>
      </c>
      <c r="K7" s="45" t="e">
        <f>'к среднему по РА'!I7</f>
        <v>#REF!</v>
      </c>
      <c r="L7" s="24" t="e">
        <f>коэффициенты!I7</f>
        <v>#REF!</v>
      </c>
      <c r="M7" s="51" t="e">
        <f t="shared" si="4"/>
        <v>#REF!</v>
      </c>
      <c r="N7" s="45">
        <f>'к среднему по РА'!K7</f>
        <v>0</v>
      </c>
      <c r="O7" s="45" t="e">
        <f>коэффициенты!#REF!</f>
        <v>#REF!</v>
      </c>
      <c r="P7" s="43" t="e">
        <f t="shared" si="5"/>
        <v>#REF!</v>
      </c>
      <c r="Q7" s="45" t="e">
        <f>'к среднему по РА'!M7</f>
        <v>#REF!</v>
      </c>
      <c r="R7" s="24" t="e">
        <f>коэффициенты!K7</f>
        <v>#REF!</v>
      </c>
      <c r="S7" s="51" t="e">
        <f t="shared" si="6"/>
        <v>#REF!</v>
      </c>
      <c r="T7" s="45" t="e">
        <f>'к среднему по РА'!O7</f>
        <v>#REF!</v>
      </c>
      <c r="U7" s="45" t="e">
        <f>коэффициенты!M7</f>
        <v>#REF!</v>
      </c>
      <c r="V7" s="49" t="e">
        <f t="shared" si="7"/>
        <v>#REF!</v>
      </c>
      <c r="W7" s="45" t="e">
        <f>'к среднему по РА'!#REF!</f>
        <v>#REF!</v>
      </c>
      <c r="X7" s="24" t="e">
        <f>коэффициенты!#REF!</f>
        <v>#REF!</v>
      </c>
      <c r="Y7" s="51" t="e">
        <f t="shared" si="8"/>
        <v>#REF!</v>
      </c>
      <c r="Z7" s="45" t="e">
        <f>'к среднему по РА'!Q7</f>
        <v>#REF!</v>
      </c>
      <c r="AA7" s="45" t="e">
        <f>коэффициенты!O7</f>
        <v>#REF!</v>
      </c>
      <c r="AB7" s="49" t="e">
        <f t="shared" si="9"/>
        <v>#REF!</v>
      </c>
      <c r="AC7" s="45" t="e">
        <f>'к среднему по РА'!S7</f>
        <v>#REF!</v>
      </c>
      <c r="AD7" s="24" t="e">
        <f>коэффициенты!Q7</f>
        <v>#REF!</v>
      </c>
      <c r="AE7" s="51" t="e">
        <f t="shared" si="10"/>
        <v>#REF!</v>
      </c>
      <c r="AF7" s="45" t="e">
        <f>'к среднему по РА'!Y7</f>
        <v>#REF!</v>
      </c>
      <c r="AG7" s="45" t="e">
        <f>коэффициенты!S7</f>
        <v>#REF!</v>
      </c>
      <c r="AH7" s="49" t="e">
        <f t="shared" si="11"/>
        <v>#REF!</v>
      </c>
      <c r="AI7" s="45" t="e">
        <f>'к среднему по РА'!AA7</f>
        <v>#REF!</v>
      </c>
      <c r="AJ7" s="24" t="e">
        <f>коэффициенты!U7</f>
        <v>#REF!</v>
      </c>
      <c r="AK7" s="51" t="e">
        <f t="shared" si="12"/>
        <v>#REF!</v>
      </c>
      <c r="AL7" s="45" t="e">
        <f>'к среднему по РА'!U7</f>
        <v>#REF!</v>
      </c>
      <c r="AM7" s="45" t="e">
        <f>коэффициенты!W7</f>
        <v>#REF!</v>
      </c>
      <c r="AN7" s="49" t="e">
        <f t="shared" si="13"/>
        <v>#REF!</v>
      </c>
      <c r="AO7" s="45" t="e">
        <f>'к среднему по РА'!W7</f>
        <v>#REF!</v>
      </c>
      <c r="AP7" s="24" t="e">
        <f>коэффициенты!Y7</f>
        <v>#REF!</v>
      </c>
      <c r="AQ7" s="51" t="e">
        <f t="shared" si="14"/>
        <v>#REF!</v>
      </c>
      <c r="AR7" s="45" t="e">
        <f>'к среднему по РА'!AC7</f>
        <v>#REF!</v>
      </c>
      <c r="AS7" s="45" t="e">
        <f>коэффициенты!AA7</f>
        <v>#REF!</v>
      </c>
      <c r="AT7" s="49" t="e">
        <f t="shared" si="15"/>
        <v>#REF!</v>
      </c>
      <c r="AU7" s="45" t="e">
        <f>'к среднему по РА'!AE7</f>
        <v>#REF!</v>
      </c>
      <c r="AV7" s="45" t="e">
        <f>коэффициенты!AC7</f>
        <v>#REF!</v>
      </c>
      <c r="AW7" s="51" t="e">
        <f t="shared" si="16"/>
        <v>#REF!</v>
      </c>
      <c r="AX7" s="45" t="e">
        <f>'к среднему по РА'!AG7</f>
        <v>#REF!</v>
      </c>
      <c r="AY7" s="45" t="e">
        <f>коэффициенты!AE7</f>
        <v>#REF!</v>
      </c>
      <c r="AZ7" s="49" t="e">
        <f t="shared" si="17"/>
        <v>#REF!</v>
      </c>
      <c r="BA7" s="45" t="e">
        <f>'к среднему по РА'!AI7</f>
        <v>#REF!</v>
      </c>
      <c r="BB7" s="45" t="e">
        <f>коэффициенты!AG7</f>
        <v>#REF!</v>
      </c>
      <c r="BC7" s="51" t="e">
        <f t="shared" si="18"/>
        <v>#REF!</v>
      </c>
      <c r="BD7" s="45" t="e">
        <f>'к среднему по РА'!AK7</f>
        <v>#REF!</v>
      </c>
      <c r="BE7" s="45" t="e">
        <f>коэффициенты!AI7</f>
        <v>#REF!</v>
      </c>
      <c r="BF7" s="49" t="e">
        <f t="shared" si="19"/>
        <v>#REF!</v>
      </c>
      <c r="BG7" s="45" t="e">
        <f>'к среднему по РА'!#REF!</f>
        <v>#REF!</v>
      </c>
      <c r="BH7" s="45" t="e">
        <f>коэффициенты!#REF!</f>
        <v>#REF!</v>
      </c>
      <c r="BI7" s="51" t="e">
        <f t="shared" si="20"/>
        <v>#REF!</v>
      </c>
      <c r="BJ7" s="45" t="e">
        <f>'к среднему по РА'!AM7</f>
        <v>#REF!</v>
      </c>
      <c r="BK7" s="45" t="e">
        <f>коэффициенты!AK7</f>
        <v>#REF!</v>
      </c>
      <c r="BL7" s="49" t="e">
        <f t="shared" si="21"/>
        <v>#REF!</v>
      </c>
      <c r="BM7" s="45" t="e">
        <f>'к среднему по РА'!AO7</f>
        <v>#REF!</v>
      </c>
      <c r="BN7" s="45" t="e">
        <f>коэффициенты!AM7</f>
        <v>#REF!</v>
      </c>
      <c r="BO7" s="51" t="e">
        <f t="shared" si="22"/>
        <v>#REF!</v>
      </c>
      <c r="BP7" s="45" t="e">
        <f>'к среднему по РА'!AQ7</f>
        <v>#REF!</v>
      </c>
      <c r="BQ7" s="45" t="e">
        <f>коэффициенты!AO7</f>
        <v>#REF!</v>
      </c>
      <c r="BR7" s="49" t="e">
        <f t="shared" si="23"/>
        <v>#REF!</v>
      </c>
      <c r="BS7" s="45" t="e">
        <f>'к среднему по РА'!AS7</f>
        <v>#REF!</v>
      </c>
      <c r="BT7" s="45" t="e">
        <f>коэффициенты!AQ7</f>
        <v>#REF!</v>
      </c>
      <c r="BU7" s="51" t="e">
        <f t="shared" si="24"/>
        <v>#REF!</v>
      </c>
      <c r="BV7" s="45" t="e">
        <f>'к среднему по РА'!AY7</f>
        <v>#REF!</v>
      </c>
      <c r="BW7" s="45" t="e">
        <f>коэффициенты!#REF!</f>
        <v>#REF!</v>
      </c>
      <c r="BX7" s="49" t="e">
        <f t="shared" si="25"/>
        <v>#REF!</v>
      </c>
      <c r="BY7" s="45" t="e">
        <f>'к среднему по РА'!#REF!</f>
        <v>#REF!</v>
      </c>
      <c r="BZ7" s="45" t="e">
        <f>коэффициенты!#REF!</f>
        <v>#REF!</v>
      </c>
      <c r="CA7" s="51" t="e">
        <f t="shared" si="26"/>
        <v>#REF!</v>
      </c>
      <c r="CB7" s="45" t="e">
        <f>'к среднему по РА'!BG7</f>
        <v>#REF!</v>
      </c>
      <c r="CC7" s="45" t="e">
        <f>коэффициенты!AS7</f>
        <v>#REF!</v>
      </c>
      <c r="CD7" s="49" t="e">
        <f t="shared" si="27"/>
        <v>#REF!</v>
      </c>
      <c r="CE7" s="45" t="e">
        <f>'к среднему по РА'!#REF!</f>
        <v>#REF!</v>
      </c>
      <c r="CF7" s="45" t="e">
        <f>коэффициенты!AU7</f>
        <v>#REF!</v>
      </c>
      <c r="CG7" s="51" t="e">
        <f t="shared" si="28"/>
        <v>#REF!</v>
      </c>
      <c r="CH7" s="45" t="e">
        <f>'к среднему по РА'!BI7</f>
        <v>#REF!</v>
      </c>
      <c r="CI7" s="45" t="e">
        <f>коэффициенты!AW7</f>
        <v>#REF!</v>
      </c>
      <c r="CJ7" s="49" t="e">
        <f t="shared" si="29"/>
        <v>#REF!</v>
      </c>
      <c r="CK7" s="45" t="e">
        <f>'к среднему по РА'!#REF!</f>
        <v>#REF!</v>
      </c>
      <c r="CL7" s="45" t="e">
        <f>коэффициенты!#REF!</f>
        <v>#REF!</v>
      </c>
      <c r="CM7" s="51" t="e">
        <f t="shared" si="30"/>
        <v>#REF!</v>
      </c>
      <c r="CN7" s="45" t="e">
        <f>'к среднему по РА'!#REF!</f>
        <v>#REF!</v>
      </c>
      <c r="CO7" s="45" t="e">
        <f>коэффициенты!AY7</f>
        <v>#REF!</v>
      </c>
      <c r="CP7" s="101" t="e">
        <f t="shared" si="31"/>
        <v>#REF!</v>
      </c>
      <c r="CQ7" s="45" t="e">
        <f>'к среднему по РА'!#REF!</f>
        <v>#REF!</v>
      </c>
      <c r="CR7" s="45" t="e">
        <f>коэффициенты!#REF!</f>
        <v>#REF!</v>
      </c>
      <c r="CS7" s="50" t="e">
        <f t="shared" si="32"/>
        <v>#REF!</v>
      </c>
      <c r="CT7" s="45" t="e">
        <f>'к среднему по РА'!BK7</f>
        <v>#REF!</v>
      </c>
      <c r="CU7" s="45" t="e">
        <f>коэффициенты!BA7</f>
        <v>#REF!</v>
      </c>
      <c r="CV7" s="49" t="e">
        <f t="shared" si="33"/>
        <v>#REF!</v>
      </c>
      <c r="CW7" s="45" t="e">
        <f>'к среднему по РА'!#REF!</f>
        <v>#REF!</v>
      </c>
      <c r="CX7" s="45" t="e">
        <f>коэффициенты!#REF!</f>
        <v>#REF!</v>
      </c>
      <c r="CY7" s="51" t="e">
        <f t="shared" si="34"/>
        <v>#REF!</v>
      </c>
      <c r="CZ7" s="45" t="e">
        <f>'к среднему по РА'!BM7</f>
        <v>#REF!</v>
      </c>
      <c r="DA7" s="45" t="e">
        <f>коэффициенты!BC7</f>
        <v>#REF!</v>
      </c>
      <c r="DB7" s="49" t="e">
        <f t="shared" si="35"/>
        <v>#REF!</v>
      </c>
      <c r="DC7" s="45" t="e">
        <f>'к среднему по РА'!#REF!</f>
        <v>#REF!</v>
      </c>
      <c r="DD7" s="45" t="e">
        <f>коэффициенты!#REF!</f>
        <v>#REF!</v>
      </c>
      <c r="DE7" s="51" t="e">
        <f t="shared" si="36"/>
        <v>#REF!</v>
      </c>
      <c r="DF7" s="45" t="e">
        <f>'к среднему по РА'!#REF!</f>
        <v>#REF!</v>
      </c>
      <c r="DG7" s="45" t="e">
        <f>коэффициенты!#REF!</f>
        <v>#REF!</v>
      </c>
      <c r="DH7" s="49" t="e">
        <f t="shared" si="37"/>
        <v>#REF!</v>
      </c>
      <c r="DI7" s="45" t="e">
        <f>'к среднему по РА'!#REF!</f>
        <v>#REF!</v>
      </c>
      <c r="DJ7" s="45" t="e">
        <f>коэффициенты!BG7</f>
        <v>#REF!</v>
      </c>
      <c r="DK7" s="49" t="e">
        <f t="shared" si="38"/>
        <v>#REF!</v>
      </c>
      <c r="DL7" s="45" t="e">
        <f>'к среднему по РА'!#REF!</f>
        <v>#REF!</v>
      </c>
      <c r="DM7" s="45" t="e">
        <f>коэффициенты!#REF!</f>
        <v>#REF!</v>
      </c>
      <c r="DN7" s="51" t="e">
        <f t="shared" si="39"/>
        <v>#REF!</v>
      </c>
      <c r="DO7" s="45" t="e">
        <f>'к среднему по РА'!#REF!</f>
        <v>#REF!</v>
      </c>
      <c r="DP7" s="45" t="e">
        <f>коэффициенты!BI7</f>
        <v>#REF!</v>
      </c>
      <c r="DQ7" s="49" t="e">
        <f t="shared" si="40"/>
        <v>#REF!</v>
      </c>
      <c r="DR7" s="45" t="e">
        <f>'к среднему по РА'!#REF!</f>
        <v>#REF!</v>
      </c>
      <c r="DS7" s="45" t="e">
        <f>коэффициенты!#REF!</f>
        <v>#REF!</v>
      </c>
      <c r="DT7" s="49" t="e">
        <f t="shared" si="41"/>
        <v>#REF!</v>
      </c>
      <c r="DU7" s="45" t="e">
        <f>'к среднему по РА'!#REF!</f>
        <v>#REF!</v>
      </c>
      <c r="DV7" s="45" t="e">
        <f>коэффициенты!BK7</f>
        <v>#REF!</v>
      </c>
      <c r="DW7" s="49" t="e">
        <f t="shared" si="42"/>
        <v>#REF!</v>
      </c>
      <c r="DX7" s="45" t="e">
        <f>'к среднему по РА'!#REF!</f>
        <v>#REF!</v>
      </c>
      <c r="DY7" s="45" t="e">
        <f>коэффициенты!#REF!</f>
        <v>#REF!</v>
      </c>
      <c r="DZ7" s="49" t="e">
        <f t="shared" si="43"/>
        <v>#REF!</v>
      </c>
      <c r="EA7" s="45" t="e">
        <f>'к среднему по РА'!#REF!</f>
        <v>#REF!</v>
      </c>
      <c r="EB7" s="45" t="e">
        <f>коэффициенты!#REF!</f>
        <v>#REF!</v>
      </c>
      <c r="EC7" s="49" t="e">
        <f t="shared" si="44"/>
        <v>#REF!</v>
      </c>
      <c r="ED7" s="45" t="e">
        <f>'к среднему по РА'!#REF!</f>
        <v>#REF!</v>
      </c>
      <c r="EE7" s="45" t="e">
        <f>коэффициенты!#REF!</f>
        <v>#REF!</v>
      </c>
      <c r="EF7" s="49" t="e">
        <f t="shared" si="45"/>
        <v>#REF!</v>
      </c>
      <c r="EG7" s="45" t="e">
        <f>'к среднему по РА'!#REF!</f>
        <v>#REF!</v>
      </c>
      <c r="EH7" s="45" t="e">
        <f>коэффициенты!#REF!</f>
        <v>#REF!</v>
      </c>
      <c r="EI7" s="51" t="e">
        <f t="shared" si="46"/>
        <v>#REF!</v>
      </c>
      <c r="EJ7" s="45" t="e">
        <f>'к среднему по РА'!#REF!</f>
        <v>#REF!</v>
      </c>
      <c r="EK7" s="45" t="e">
        <f>коэффициенты!#REF!</f>
        <v>#REF!</v>
      </c>
      <c r="EL7" s="49" t="e">
        <f t="shared" si="47"/>
        <v>#REF!</v>
      </c>
      <c r="EM7" s="45" t="e">
        <f>'к среднему по РА'!#REF!</f>
        <v>#REF!</v>
      </c>
      <c r="EN7" s="45" t="e">
        <f>коэффициенты!#REF!</f>
        <v>#REF!</v>
      </c>
      <c r="EO7" s="51" t="e">
        <f t="shared" si="48"/>
        <v>#REF!</v>
      </c>
      <c r="EP7" s="96" t="e">
        <f>'к среднему по РА'!#REF!</f>
        <v>#REF!</v>
      </c>
      <c r="EQ7" s="98" t="e">
        <f>коэффициенты!#REF!</f>
        <v>#REF!</v>
      </c>
      <c r="ER7" s="49" t="e">
        <f t="shared" si="49"/>
        <v>#REF!</v>
      </c>
      <c r="ES7" s="84">
        <v>15</v>
      </c>
      <c r="ET7" s="165">
        <v>0</v>
      </c>
      <c r="EU7" s="84">
        <f t="shared" si="50"/>
        <v>15</v>
      </c>
      <c r="EV7" s="166">
        <f t="shared" si="51"/>
        <v>1</v>
      </c>
      <c r="EW7" s="167">
        <f t="shared" si="52"/>
        <v>1</v>
      </c>
      <c r="EX7" s="125">
        <v>9</v>
      </c>
      <c r="EY7" s="126">
        <v>9</v>
      </c>
      <c r="EZ7" s="65">
        <f t="shared" si="53"/>
        <v>1</v>
      </c>
      <c r="FA7" s="88">
        <f t="shared" ref="FA7:FA14" si="61">IF(EY7=0,0,EZ7/$EZ$15)</f>
        <v>1</v>
      </c>
      <c r="FB7" s="91" t="e">
        <f t="shared" si="54"/>
        <v>#REF!</v>
      </c>
      <c r="FC7" s="91" t="e">
        <f t="shared" si="55"/>
        <v>#REF!</v>
      </c>
      <c r="FD7" s="99" t="e">
        <f t="shared" si="56"/>
        <v>#REF!</v>
      </c>
      <c r="FE7" s="99" t="e">
        <f t="shared" si="0"/>
        <v>#REF!</v>
      </c>
      <c r="FF7" s="99" t="e">
        <f t="shared" si="57"/>
        <v>#REF!</v>
      </c>
      <c r="FG7" s="99">
        <f t="shared" si="58"/>
        <v>0.04</v>
      </c>
      <c r="FH7" s="99">
        <f t="shared" si="59"/>
        <v>0.06</v>
      </c>
      <c r="FI7" s="92" t="e">
        <f t="shared" si="60"/>
        <v>#REF!</v>
      </c>
      <c r="FJ7" s="92">
        <v>3</v>
      </c>
    </row>
    <row r="8" spans="1:166" s="46" customFormat="1" ht="19.899999999999999" customHeight="1">
      <c r="A8" s="44" t="s">
        <v>36</v>
      </c>
      <c r="B8" s="45" t="e">
        <f>'к среднему по РА'!E8</f>
        <v>#REF!</v>
      </c>
      <c r="C8" s="45" t="e">
        <f>коэффициенты!E8</f>
        <v>#REF!</v>
      </c>
      <c r="D8" s="43" t="e">
        <f t="shared" si="1"/>
        <v>#REF!</v>
      </c>
      <c r="E8" s="45" t="e">
        <f>'к среднему по РА'!#REF!</f>
        <v>#REF!</v>
      </c>
      <c r="F8" s="24" t="e">
        <f>коэффициенты!#REF!</f>
        <v>#REF!</v>
      </c>
      <c r="G8" s="51" t="e">
        <f t="shared" si="2"/>
        <v>#REF!</v>
      </c>
      <c r="H8" s="45" t="e">
        <f>'к среднему по РА'!G8</f>
        <v>#REF!</v>
      </c>
      <c r="I8" s="45" t="e">
        <f>коэффициенты!G8</f>
        <v>#REF!</v>
      </c>
      <c r="J8" s="43" t="e">
        <f t="shared" si="3"/>
        <v>#REF!</v>
      </c>
      <c r="K8" s="45" t="e">
        <f>'к среднему по РА'!I8</f>
        <v>#REF!</v>
      </c>
      <c r="L8" s="24" t="e">
        <f>коэффициенты!I8</f>
        <v>#REF!</v>
      </c>
      <c r="M8" s="51" t="e">
        <f t="shared" si="4"/>
        <v>#REF!</v>
      </c>
      <c r="N8" s="45">
        <f>'к среднему по РА'!K8</f>
        <v>0</v>
      </c>
      <c r="O8" s="45" t="e">
        <f>коэффициенты!#REF!</f>
        <v>#REF!</v>
      </c>
      <c r="P8" s="43" t="e">
        <f t="shared" si="5"/>
        <v>#REF!</v>
      </c>
      <c r="Q8" s="45" t="e">
        <f>'к среднему по РА'!M8</f>
        <v>#REF!</v>
      </c>
      <c r="R8" s="24" t="e">
        <f>коэффициенты!K8</f>
        <v>#REF!</v>
      </c>
      <c r="S8" s="51" t="e">
        <f t="shared" si="6"/>
        <v>#REF!</v>
      </c>
      <c r="T8" s="45" t="e">
        <f>'к среднему по РА'!O8</f>
        <v>#REF!</v>
      </c>
      <c r="U8" s="45" t="e">
        <f>коэффициенты!M8</f>
        <v>#REF!</v>
      </c>
      <c r="V8" s="49" t="e">
        <f t="shared" si="7"/>
        <v>#REF!</v>
      </c>
      <c r="W8" s="45" t="e">
        <f>'к среднему по РА'!#REF!</f>
        <v>#REF!</v>
      </c>
      <c r="X8" s="24" t="e">
        <f>коэффициенты!#REF!</f>
        <v>#REF!</v>
      </c>
      <c r="Y8" s="51" t="e">
        <f t="shared" si="8"/>
        <v>#REF!</v>
      </c>
      <c r="Z8" s="45" t="e">
        <f>'к среднему по РА'!Q8</f>
        <v>#REF!</v>
      </c>
      <c r="AA8" s="45" t="e">
        <f>коэффициенты!O8</f>
        <v>#REF!</v>
      </c>
      <c r="AB8" s="49" t="e">
        <f t="shared" si="9"/>
        <v>#REF!</v>
      </c>
      <c r="AC8" s="45" t="e">
        <f>'к среднему по РА'!S8</f>
        <v>#REF!</v>
      </c>
      <c r="AD8" s="24" t="e">
        <f>коэффициенты!Q8</f>
        <v>#REF!</v>
      </c>
      <c r="AE8" s="51" t="e">
        <f t="shared" si="10"/>
        <v>#REF!</v>
      </c>
      <c r="AF8" s="45" t="e">
        <f>'к среднему по РА'!Y8</f>
        <v>#REF!</v>
      </c>
      <c r="AG8" s="45" t="e">
        <f>коэффициенты!S8</f>
        <v>#REF!</v>
      </c>
      <c r="AH8" s="49" t="e">
        <f t="shared" si="11"/>
        <v>#REF!</v>
      </c>
      <c r="AI8" s="45" t="e">
        <f>'к среднему по РА'!AA8</f>
        <v>#REF!</v>
      </c>
      <c r="AJ8" s="24" t="e">
        <f>коэффициенты!U8</f>
        <v>#REF!</v>
      </c>
      <c r="AK8" s="51" t="e">
        <f t="shared" si="12"/>
        <v>#REF!</v>
      </c>
      <c r="AL8" s="45" t="e">
        <f>'к среднему по РА'!U8</f>
        <v>#REF!</v>
      </c>
      <c r="AM8" s="45" t="e">
        <f>коэффициенты!W8</f>
        <v>#REF!</v>
      </c>
      <c r="AN8" s="49" t="e">
        <f t="shared" si="13"/>
        <v>#REF!</v>
      </c>
      <c r="AO8" s="45" t="e">
        <f>'к среднему по РА'!W8</f>
        <v>#REF!</v>
      </c>
      <c r="AP8" s="24" t="e">
        <f>коэффициенты!Y8</f>
        <v>#REF!</v>
      </c>
      <c r="AQ8" s="51" t="e">
        <f t="shared" si="14"/>
        <v>#REF!</v>
      </c>
      <c r="AR8" s="45" t="e">
        <f>'к среднему по РА'!AC8</f>
        <v>#REF!</v>
      </c>
      <c r="AS8" s="45" t="e">
        <f>коэффициенты!AA8</f>
        <v>#REF!</v>
      </c>
      <c r="AT8" s="49" t="e">
        <f t="shared" si="15"/>
        <v>#REF!</v>
      </c>
      <c r="AU8" s="45" t="e">
        <f>'к среднему по РА'!AE8</f>
        <v>#REF!</v>
      </c>
      <c r="AV8" s="45" t="e">
        <f>коэффициенты!AC8</f>
        <v>#REF!</v>
      </c>
      <c r="AW8" s="51" t="e">
        <f t="shared" si="16"/>
        <v>#REF!</v>
      </c>
      <c r="AX8" s="45" t="e">
        <f>'к среднему по РА'!AG8</f>
        <v>#REF!</v>
      </c>
      <c r="AY8" s="45" t="e">
        <f>коэффициенты!AE8</f>
        <v>#REF!</v>
      </c>
      <c r="AZ8" s="49" t="e">
        <f t="shared" si="17"/>
        <v>#REF!</v>
      </c>
      <c r="BA8" s="45" t="e">
        <f>'к среднему по РА'!AI8</f>
        <v>#REF!</v>
      </c>
      <c r="BB8" s="45" t="e">
        <f>коэффициенты!AG8</f>
        <v>#REF!</v>
      </c>
      <c r="BC8" s="51" t="e">
        <f t="shared" si="18"/>
        <v>#REF!</v>
      </c>
      <c r="BD8" s="45" t="e">
        <f>'к среднему по РА'!AK8</f>
        <v>#REF!</v>
      </c>
      <c r="BE8" s="45" t="e">
        <f>коэффициенты!AI8</f>
        <v>#REF!</v>
      </c>
      <c r="BF8" s="49" t="e">
        <f t="shared" si="19"/>
        <v>#REF!</v>
      </c>
      <c r="BG8" s="45" t="e">
        <f>'к среднему по РА'!#REF!</f>
        <v>#REF!</v>
      </c>
      <c r="BH8" s="45" t="e">
        <f>коэффициенты!#REF!</f>
        <v>#REF!</v>
      </c>
      <c r="BI8" s="51" t="e">
        <f t="shared" si="20"/>
        <v>#REF!</v>
      </c>
      <c r="BJ8" s="45" t="e">
        <f>'к среднему по РА'!AM8</f>
        <v>#REF!</v>
      </c>
      <c r="BK8" s="45" t="e">
        <f>коэффициенты!AK8</f>
        <v>#REF!</v>
      </c>
      <c r="BL8" s="49" t="e">
        <f t="shared" si="21"/>
        <v>#REF!</v>
      </c>
      <c r="BM8" s="45" t="e">
        <f>'к среднему по РА'!AO8</f>
        <v>#REF!</v>
      </c>
      <c r="BN8" s="45" t="e">
        <f>коэффициенты!AM8</f>
        <v>#REF!</v>
      </c>
      <c r="BO8" s="51" t="e">
        <f t="shared" si="22"/>
        <v>#REF!</v>
      </c>
      <c r="BP8" s="45" t="e">
        <f>'к среднему по РА'!AQ8</f>
        <v>#REF!</v>
      </c>
      <c r="BQ8" s="45" t="e">
        <f>коэффициенты!AO8</f>
        <v>#REF!</v>
      </c>
      <c r="BR8" s="49" t="e">
        <f t="shared" si="23"/>
        <v>#REF!</v>
      </c>
      <c r="BS8" s="45" t="e">
        <f>'к среднему по РА'!AS8</f>
        <v>#REF!</v>
      </c>
      <c r="BT8" s="45" t="e">
        <f>коэффициенты!AQ8</f>
        <v>#REF!</v>
      </c>
      <c r="BU8" s="51" t="e">
        <f t="shared" si="24"/>
        <v>#REF!</v>
      </c>
      <c r="BV8" s="45" t="e">
        <f>'к среднему по РА'!AY8</f>
        <v>#REF!</v>
      </c>
      <c r="BW8" s="45" t="e">
        <f>коэффициенты!#REF!</f>
        <v>#REF!</v>
      </c>
      <c r="BX8" s="49" t="e">
        <f t="shared" si="25"/>
        <v>#REF!</v>
      </c>
      <c r="BY8" s="45" t="e">
        <f>'к среднему по РА'!#REF!</f>
        <v>#REF!</v>
      </c>
      <c r="BZ8" s="45" t="e">
        <f>коэффициенты!#REF!</f>
        <v>#REF!</v>
      </c>
      <c r="CA8" s="51" t="e">
        <f t="shared" si="26"/>
        <v>#REF!</v>
      </c>
      <c r="CB8" s="45" t="e">
        <f>'к среднему по РА'!BG8</f>
        <v>#REF!</v>
      </c>
      <c r="CC8" s="45" t="e">
        <f>коэффициенты!AS8</f>
        <v>#REF!</v>
      </c>
      <c r="CD8" s="49" t="e">
        <f t="shared" si="27"/>
        <v>#REF!</v>
      </c>
      <c r="CE8" s="45" t="e">
        <f>'к среднему по РА'!#REF!</f>
        <v>#REF!</v>
      </c>
      <c r="CF8" s="45" t="e">
        <f>коэффициенты!AU8</f>
        <v>#REF!</v>
      </c>
      <c r="CG8" s="51" t="e">
        <f t="shared" si="28"/>
        <v>#REF!</v>
      </c>
      <c r="CH8" s="45" t="e">
        <f>'к среднему по РА'!BI8</f>
        <v>#REF!</v>
      </c>
      <c r="CI8" s="45" t="e">
        <f>коэффициенты!AW8</f>
        <v>#REF!</v>
      </c>
      <c r="CJ8" s="49" t="e">
        <f t="shared" si="29"/>
        <v>#REF!</v>
      </c>
      <c r="CK8" s="45" t="e">
        <f>'к среднему по РА'!#REF!</f>
        <v>#REF!</v>
      </c>
      <c r="CL8" s="45" t="e">
        <f>коэффициенты!#REF!</f>
        <v>#REF!</v>
      </c>
      <c r="CM8" s="51" t="e">
        <f t="shared" si="30"/>
        <v>#REF!</v>
      </c>
      <c r="CN8" s="45" t="e">
        <f>'к среднему по РА'!#REF!</f>
        <v>#REF!</v>
      </c>
      <c r="CO8" s="45" t="e">
        <f>коэффициенты!AY8</f>
        <v>#REF!</v>
      </c>
      <c r="CP8" s="101" t="e">
        <f t="shared" si="31"/>
        <v>#REF!</v>
      </c>
      <c r="CQ8" s="45" t="e">
        <f>'к среднему по РА'!#REF!</f>
        <v>#REF!</v>
      </c>
      <c r="CR8" s="45" t="e">
        <f>коэффициенты!#REF!</f>
        <v>#REF!</v>
      </c>
      <c r="CS8" s="50" t="e">
        <f t="shared" si="32"/>
        <v>#REF!</v>
      </c>
      <c r="CT8" s="45" t="e">
        <f>'к среднему по РА'!BK8</f>
        <v>#REF!</v>
      </c>
      <c r="CU8" s="45" t="e">
        <f>коэффициенты!BA8</f>
        <v>#REF!</v>
      </c>
      <c r="CV8" s="49" t="e">
        <f t="shared" si="33"/>
        <v>#REF!</v>
      </c>
      <c r="CW8" s="45" t="e">
        <f>'к среднему по РА'!#REF!</f>
        <v>#REF!</v>
      </c>
      <c r="CX8" s="45" t="e">
        <f>коэффициенты!#REF!</f>
        <v>#REF!</v>
      </c>
      <c r="CY8" s="51" t="e">
        <f t="shared" si="34"/>
        <v>#REF!</v>
      </c>
      <c r="CZ8" s="45" t="e">
        <f>'к среднему по РА'!BM8</f>
        <v>#REF!</v>
      </c>
      <c r="DA8" s="45" t="e">
        <f>коэффициенты!BC8</f>
        <v>#REF!</v>
      </c>
      <c r="DB8" s="49" t="e">
        <f t="shared" si="35"/>
        <v>#REF!</v>
      </c>
      <c r="DC8" s="45" t="e">
        <f>'к среднему по РА'!#REF!</f>
        <v>#REF!</v>
      </c>
      <c r="DD8" s="45" t="e">
        <f>коэффициенты!#REF!</f>
        <v>#REF!</v>
      </c>
      <c r="DE8" s="51" t="e">
        <f t="shared" si="36"/>
        <v>#REF!</v>
      </c>
      <c r="DF8" s="45" t="e">
        <f>'к среднему по РА'!#REF!</f>
        <v>#REF!</v>
      </c>
      <c r="DG8" s="45" t="e">
        <f>коэффициенты!#REF!</f>
        <v>#REF!</v>
      </c>
      <c r="DH8" s="49" t="e">
        <f t="shared" si="37"/>
        <v>#REF!</v>
      </c>
      <c r="DI8" s="45" t="e">
        <f>'к среднему по РА'!#REF!</f>
        <v>#REF!</v>
      </c>
      <c r="DJ8" s="45" t="e">
        <f>коэффициенты!BG8</f>
        <v>#REF!</v>
      </c>
      <c r="DK8" s="49" t="e">
        <f t="shared" si="38"/>
        <v>#REF!</v>
      </c>
      <c r="DL8" s="45" t="e">
        <f>'к среднему по РА'!#REF!</f>
        <v>#REF!</v>
      </c>
      <c r="DM8" s="45" t="e">
        <f>коэффициенты!#REF!</f>
        <v>#REF!</v>
      </c>
      <c r="DN8" s="51" t="e">
        <f t="shared" si="39"/>
        <v>#REF!</v>
      </c>
      <c r="DO8" s="45" t="e">
        <f>'к среднему по РА'!#REF!</f>
        <v>#REF!</v>
      </c>
      <c r="DP8" s="45" t="e">
        <f>коэффициенты!BI8</f>
        <v>#REF!</v>
      </c>
      <c r="DQ8" s="49" t="e">
        <f t="shared" si="40"/>
        <v>#REF!</v>
      </c>
      <c r="DR8" s="45" t="e">
        <f>'к среднему по РА'!#REF!</f>
        <v>#REF!</v>
      </c>
      <c r="DS8" s="45" t="e">
        <f>коэффициенты!#REF!</f>
        <v>#REF!</v>
      </c>
      <c r="DT8" s="49" t="e">
        <f t="shared" si="41"/>
        <v>#REF!</v>
      </c>
      <c r="DU8" s="45" t="e">
        <f>'к среднему по РА'!#REF!</f>
        <v>#REF!</v>
      </c>
      <c r="DV8" s="45" t="e">
        <f>коэффициенты!BK8</f>
        <v>#REF!</v>
      </c>
      <c r="DW8" s="49" t="e">
        <f t="shared" si="42"/>
        <v>#REF!</v>
      </c>
      <c r="DX8" s="45" t="e">
        <f>'к среднему по РА'!#REF!</f>
        <v>#REF!</v>
      </c>
      <c r="DY8" s="45" t="e">
        <f>коэффициенты!#REF!</f>
        <v>#REF!</v>
      </c>
      <c r="DZ8" s="49" t="e">
        <f t="shared" si="43"/>
        <v>#REF!</v>
      </c>
      <c r="EA8" s="45" t="e">
        <f>'к среднему по РА'!#REF!</f>
        <v>#REF!</v>
      </c>
      <c r="EB8" s="45" t="e">
        <f>коэффициенты!#REF!</f>
        <v>#REF!</v>
      </c>
      <c r="EC8" s="49" t="e">
        <f t="shared" si="44"/>
        <v>#REF!</v>
      </c>
      <c r="ED8" s="45" t="e">
        <f>'к среднему по РА'!#REF!</f>
        <v>#REF!</v>
      </c>
      <c r="EE8" s="45" t="e">
        <f>коэффициенты!#REF!</f>
        <v>#REF!</v>
      </c>
      <c r="EF8" s="49" t="e">
        <f t="shared" si="45"/>
        <v>#REF!</v>
      </c>
      <c r="EG8" s="45" t="e">
        <f>'к среднему по РА'!#REF!</f>
        <v>#REF!</v>
      </c>
      <c r="EH8" s="45" t="e">
        <f>коэффициенты!#REF!</f>
        <v>#REF!</v>
      </c>
      <c r="EI8" s="51" t="e">
        <f t="shared" si="46"/>
        <v>#REF!</v>
      </c>
      <c r="EJ8" s="45" t="e">
        <f>'к среднему по РА'!#REF!</f>
        <v>#REF!</v>
      </c>
      <c r="EK8" s="45" t="e">
        <f>коэффициенты!#REF!</f>
        <v>#REF!</v>
      </c>
      <c r="EL8" s="49" t="e">
        <f t="shared" si="47"/>
        <v>#REF!</v>
      </c>
      <c r="EM8" s="45" t="e">
        <f>'к среднему по РА'!#REF!</f>
        <v>#REF!</v>
      </c>
      <c r="EN8" s="45" t="e">
        <f>коэффициенты!#REF!</f>
        <v>#REF!</v>
      </c>
      <c r="EO8" s="51" t="e">
        <f t="shared" si="48"/>
        <v>#REF!</v>
      </c>
      <c r="EP8" s="96" t="e">
        <f>'к среднему по РА'!#REF!</f>
        <v>#REF!</v>
      </c>
      <c r="EQ8" s="98" t="e">
        <f>коэффициенты!#REF!</f>
        <v>#REF!</v>
      </c>
      <c r="ER8" s="49" t="e">
        <f t="shared" si="49"/>
        <v>#REF!</v>
      </c>
      <c r="ES8" s="84">
        <v>15</v>
      </c>
      <c r="ET8" s="165">
        <v>0</v>
      </c>
      <c r="EU8" s="84">
        <f t="shared" si="50"/>
        <v>15</v>
      </c>
      <c r="EV8" s="166">
        <f t="shared" si="51"/>
        <v>1</v>
      </c>
      <c r="EW8" s="167">
        <f t="shared" si="52"/>
        <v>1</v>
      </c>
      <c r="EX8" s="125">
        <v>8</v>
      </c>
      <c r="EY8" s="126">
        <v>8</v>
      </c>
      <c r="EZ8" s="65">
        <f t="shared" si="53"/>
        <v>1</v>
      </c>
      <c r="FA8" s="88">
        <f t="shared" si="61"/>
        <v>1</v>
      </c>
      <c r="FB8" s="91" t="e">
        <f t="shared" si="54"/>
        <v>#REF!</v>
      </c>
      <c r="FC8" s="91" t="e">
        <f t="shared" si="55"/>
        <v>#REF!</v>
      </c>
      <c r="FD8" s="99" t="e">
        <f t="shared" si="56"/>
        <v>#REF!</v>
      </c>
      <c r="FE8" s="99" t="e">
        <f t="shared" si="0"/>
        <v>#REF!</v>
      </c>
      <c r="FF8" s="99" t="e">
        <f t="shared" si="57"/>
        <v>#REF!</v>
      </c>
      <c r="FG8" s="99">
        <f t="shared" si="58"/>
        <v>0.04</v>
      </c>
      <c r="FH8" s="99">
        <f t="shared" si="59"/>
        <v>0.06</v>
      </c>
      <c r="FI8" s="92" t="e">
        <f t="shared" si="60"/>
        <v>#REF!</v>
      </c>
      <c r="FJ8" s="92">
        <v>8</v>
      </c>
    </row>
    <row r="9" spans="1:166" s="46" customFormat="1" ht="20.45" customHeight="1">
      <c r="A9" s="47" t="s">
        <v>37</v>
      </c>
      <c r="B9" s="45" t="e">
        <f>'к среднему по РА'!E9</f>
        <v>#REF!</v>
      </c>
      <c r="C9" s="45" t="e">
        <f>коэффициенты!E9</f>
        <v>#REF!</v>
      </c>
      <c r="D9" s="43" t="e">
        <f t="shared" si="1"/>
        <v>#REF!</v>
      </c>
      <c r="E9" s="45" t="e">
        <f>'к среднему по РА'!#REF!</f>
        <v>#REF!</v>
      </c>
      <c r="F9" s="24" t="e">
        <f>коэффициенты!#REF!</f>
        <v>#REF!</v>
      </c>
      <c r="G9" s="51" t="e">
        <f t="shared" si="2"/>
        <v>#REF!</v>
      </c>
      <c r="H9" s="45" t="e">
        <f>'к среднему по РА'!G9</f>
        <v>#REF!</v>
      </c>
      <c r="I9" s="45" t="e">
        <f>коэффициенты!G9</f>
        <v>#REF!</v>
      </c>
      <c r="J9" s="43" t="e">
        <f t="shared" si="3"/>
        <v>#REF!</v>
      </c>
      <c r="K9" s="45" t="e">
        <f>'к среднему по РА'!I9</f>
        <v>#REF!</v>
      </c>
      <c r="L9" s="24" t="e">
        <f>коэффициенты!I9</f>
        <v>#REF!</v>
      </c>
      <c r="M9" s="51" t="e">
        <f t="shared" si="4"/>
        <v>#REF!</v>
      </c>
      <c r="N9" s="45">
        <f>'к среднему по РА'!K9</f>
        <v>0</v>
      </c>
      <c r="O9" s="45" t="e">
        <f>коэффициенты!#REF!</f>
        <v>#REF!</v>
      </c>
      <c r="P9" s="43" t="e">
        <f t="shared" si="5"/>
        <v>#REF!</v>
      </c>
      <c r="Q9" s="45" t="e">
        <f>'к среднему по РА'!M9</f>
        <v>#REF!</v>
      </c>
      <c r="R9" s="24" t="e">
        <f>коэффициенты!K9</f>
        <v>#REF!</v>
      </c>
      <c r="S9" s="51" t="e">
        <f t="shared" si="6"/>
        <v>#REF!</v>
      </c>
      <c r="T9" s="45" t="e">
        <f>'к среднему по РА'!O9</f>
        <v>#REF!</v>
      </c>
      <c r="U9" s="45" t="e">
        <f>коэффициенты!M9</f>
        <v>#REF!</v>
      </c>
      <c r="V9" s="49" t="e">
        <f t="shared" si="7"/>
        <v>#REF!</v>
      </c>
      <c r="W9" s="45" t="e">
        <f>'к среднему по РА'!#REF!</f>
        <v>#REF!</v>
      </c>
      <c r="X9" s="24" t="e">
        <f>коэффициенты!#REF!</f>
        <v>#REF!</v>
      </c>
      <c r="Y9" s="51" t="e">
        <f t="shared" si="8"/>
        <v>#REF!</v>
      </c>
      <c r="Z9" s="45" t="e">
        <f>'к среднему по РА'!Q9</f>
        <v>#REF!</v>
      </c>
      <c r="AA9" s="45" t="e">
        <f>коэффициенты!O9</f>
        <v>#REF!</v>
      </c>
      <c r="AB9" s="49" t="e">
        <f t="shared" si="9"/>
        <v>#REF!</v>
      </c>
      <c r="AC9" s="45" t="e">
        <f>'к среднему по РА'!S9</f>
        <v>#REF!</v>
      </c>
      <c r="AD9" s="24" t="e">
        <f>коэффициенты!Q9</f>
        <v>#REF!</v>
      </c>
      <c r="AE9" s="51" t="e">
        <f t="shared" si="10"/>
        <v>#REF!</v>
      </c>
      <c r="AF9" s="45" t="e">
        <f>'к среднему по РА'!Y9</f>
        <v>#REF!</v>
      </c>
      <c r="AG9" s="45" t="e">
        <f>коэффициенты!S9</f>
        <v>#REF!</v>
      </c>
      <c r="AH9" s="49" t="e">
        <f t="shared" si="11"/>
        <v>#REF!</v>
      </c>
      <c r="AI9" s="45" t="e">
        <f>'к среднему по РА'!AA9</f>
        <v>#REF!</v>
      </c>
      <c r="AJ9" s="24" t="e">
        <f>коэффициенты!U9</f>
        <v>#REF!</v>
      </c>
      <c r="AK9" s="51" t="e">
        <f t="shared" si="12"/>
        <v>#REF!</v>
      </c>
      <c r="AL9" s="45" t="e">
        <f>'к среднему по РА'!U9</f>
        <v>#REF!</v>
      </c>
      <c r="AM9" s="45" t="e">
        <f>коэффициенты!W9</f>
        <v>#REF!</v>
      </c>
      <c r="AN9" s="49" t="e">
        <f t="shared" si="13"/>
        <v>#REF!</v>
      </c>
      <c r="AO9" s="45" t="e">
        <f>'к среднему по РА'!W9</f>
        <v>#REF!</v>
      </c>
      <c r="AP9" s="24" t="e">
        <f>коэффициенты!Y9</f>
        <v>#REF!</v>
      </c>
      <c r="AQ9" s="51" t="e">
        <f t="shared" si="14"/>
        <v>#REF!</v>
      </c>
      <c r="AR9" s="45" t="e">
        <f>'к среднему по РА'!AC9</f>
        <v>#REF!</v>
      </c>
      <c r="AS9" s="45" t="e">
        <f>коэффициенты!AA9</f>
        <v>#REF!</v>
      </c>
      <c r="AT9" s="49" t="e">
        <f t="shared" si="15"/>
        <v>#REF!</v>
      </c>
      <c r="AU9" s="45" t="e">
        <f>'к среднему по РА'!AE9</f>
        <v>#REF!</v>
      </c>
      <c r="AV9" s="45" t="e">
        <f>коэффициенты!AC9</f>
        <v>#REF!</v>
      </c>
      <c r="AW9" s="51" t="e">
        <f t="shared" si="16"/>
        <v>#REF!</v>
      </c>
      <c r="AX9" s="45" t="e">
        <f>'к среднему по РА'!AG9</f>
        <v>#REF!</v>
      </c>
      <c r="AY9" s="45" t="e">
        <f>коэффициенты!AE9</f>
        <v>#REF!</v>
      </c>
      <c r="AZ9" s="49" t="e">
        <f t="shared" si="17"/>
        <v>#REF!</v>
      </c>
      <c r="BA9" s="45" t="e">
        <f>'к среднему по РА'!AI9</f>
        <v>#REF!</v>
      </c>
      <c r="BB9" s="45" t="e">
        <f>коэффициенты!AG9</f>
        <v>#REF!</v>
      </c>
      <c r="BC9" s="51" t="e">
        <f t="shared" si="18"/>
        <v>#REF!</v>
      </c>
      <c r="BD9" s="45" t="e">
        <f>'к среднему по РА'!AK9</f>
        <v>#REF!</v>
      </c>
      <c r="BE9" s="45" t="e">
        <f>коэффициенты!AI9</f>
        <v>#REF!</v>
      </c>
      <c r="BF9" s="49" t="e">
        <f t="shared" si="19"/>
        <v>#REF!</v>
      </c>
      <c r="BG9" s="45" t="e">
        <f>'к среднему по РА'!#REF!</f>
        <v>#REF!</v>
      </c>
      <c r="BH9" s="45" t="e">
        <f>коэффициенты!#REF!</f>
        <v>#REF!</v>
      </c>
      <c r="BI9" s="51" t="e">
        <f t="shared" si="20"/>
        <v>#REF!</v>
      </c>
      <c r="BJ9" s="45" t="e">
        <f>'к среднему по РА'!AM9</f>
        <v>#REF!</v>
      </c>
      <c r="BK9" s="45" t="e">
        <f>коэффициенты!AK9</f>
        <v>#REF!</v>
      </c>
      <c r="BL9" s="49" t="e">
        <f t="shared" si="21"/>
        <v>#REF!</v>
      </c>
      <c r="BM9" s="45" t="e">
        <f>'к среднему по РА'!AO9</f>
        <v>#REF!</v>
      </c>
      <c r="BN9" s="45" t="e">
        <f>коэффициенты!AM9</f>
        <v>#REF!</v>
      </c>
      <c r="BO9" s="51" t="e">
        <f t="shared" si="22"/>
        <v>#REF!</v>
      </c>
      <c r="BP9" s="45" t="e">
        <f>'к среднему по РА'!AQ9</f>
        <v>#REF!</v>
      </c>
      <c r="BQ9" s="45" t="e">
        <f>коэффициенты!AO9</f>
        <v>#REF!</v>
      </c>
      <c r="BR9" s="49" t="e">
        <f t="shared" si="23"/>
        <v>#REF!</v>
      </c>
      <c r="BS9" s="45" t="e">
        <f>'к среднему по РА'!AS9</f>
        <v>#REF!</v>
      </c>
      <c r="BT9" s="45" t="e">
        <f>коэффициенты!AQ9</f>
        <v>#REF!</v>
      </c>
      <c r="BU9" s="51" t="e">
        <f t="shared" si="24"/>
        <v>#REF!</v>
      </c>
      <c r="BV9" s="45" t="e">
        <f>'к среднему по РА'!AY9</f>
        <v>#REF!</v>
      </c>
      <c r="BW9" s="45" t="e">
        <f>коэффициенты!#REF!</f>
        <v>#REF!</v>
      </c>
      <c r="BX9" s="49" t="e">
        <f t="shared" si="25"/>
        <v>#REF!</v>
      </c>
      <c r="BY9" s="45" t="e">
        <f>'к среднему по РА'!#REF!</f>
        <v>#REF!</v>
      </c>
      <c r="BZ9" s="45" t="e">
        <f>коэффициенты!#REF!</f>
        <v>#REF!</v>
      </c>
      <c r="CA9" s="51" t="e">
        <f t="shared" si="26"/>
        <v>#REF!</v>
      </c>
      <c r="CB9" s="45" t="e">
        <f>'к среднему по РА'!BG9</f>
        <v>#REF!</v>
      </c>
      <c r="CC9" s="45" t="e">
        <f>коэффициенты!AS9</f>
        <v>#REF!</v>
      </c>
      <c r="CD9" s="49" t="e">
        <f t="shared" si="27"/>
        <v>#REF!</v>
      </c>
      <c r="CE9" s="45" t="e">
        <f>'к среднему по РА'!#REF!</f>
        <v>#REF!</v>
      </c>
      <c r="CF9" s="45" t="e">
        <f>коэффициенты!AU9</f>
        <v>#REF!</v>
      </c>
      <c r="CG9" s="51" t="e">
        <f t="shared" si="28"/>
        <v>#REF!</v>
      </c>
      <c r="CH9" s="45" t="e">
        <f>'к среднему по РА'!BI9</f>
        <v>#REF!</v>
      </c>
      <c r="CI9" s="45" t="e">
        <f>коэффициенты!AW9</f>
        <v>#REF!</v>
      </c>
      <c r="CJ9" s="49" t="e">
        <f t="shared" si="29"/>
        <v>#REF!</v>
      </c>
      <c r="CK9" s="45" t="e">
        <f>'к среднему по РА'!#REF!</f>
        <v>#REF!</v>
      </c>
      <c r="CL9" s="45" t="e">
        <f>коэффициенты!#REF!</f>
        <v>#REF!</v>
      </c>
      <c r="CM9" s="51" t="e">
        <f t="shared" si="30"/>
        <v>#REF!</v>
      </c>
      <c r="CN9" s="45" t="e">
        <f>'к среднему по РА'!#REF!</f>
        <v>#REF!</v>
      </c>
      <c r="CO9" s="45" t="e">
        <f>коэффициенты!AY9</f>
        <v>#REF!</v>
      </c>
      <c r="CP9" s="101" t="e">
        <f t="shared" si="31"/>
        <v>#REF!</v>
      </c>
      <c r="CQ9" s="45" t="e">
        <f>'к среднему по РА'!#REF!</f>
        <v>#REF!</v>
      </c>
      <c r="CR9" s="45" t="e">
        <f>коэффициенты!#REF!</f>
        <v>#REF!</v>
      </c>
      <c r="CS9" s="50" t="e">
        <f t="shared" si="32"/>
        <v>#REF!</v>
      </c>
      <c r="CT9" s="45" t="e">
        <f>'к среднему по РА'!BK9</f>
        <v>#REF!</v>
      </c>
      <c r="CU9" s="45" t="e">
        <f>коэффициенты!BA9</f>
        <v>#REF!</v>
      </c>
      <c r="CV9" s="49" t="e">
        <f t="shared" si="33"/>
        <v>#REF!</v>
      </c>
      <c r="CW9" s="45" t="e">
        <f>'к среднему по РА'!#REF!</f>
        <v>#REF!</v>
      </c>
      <c r="CX9" s="45" t="e">
        <f>коэффициенты!#REF!</f>
        <v>#REF!</v>
      </c>
      <c r="CY9" s="51" t="e">
        <f t="shared" si="34"/>
        <v>#REF!</v>
      </c>
      <c r="CZ9" s="45" t="e">
        <f>'к среднему по РА'!BM9</f>
        <v>#REF!</v>
      </c>
      <c r="DA9" s="45" t="e">
        <f>коэффициенты!BC9</f>
        <v>#REF!</v>
      </c>
      <c r="DB9" s="49" t="e">
        <f t="shared" si="35"/>
        <v>#REF!</v>
      </c>
      <c r="DC9" s="45" t="e">
        <f>'к среднему по РА'!#REF!</f>
        <v>#REF!</v>
      </c>
      <c r="DD9" s="45" t="e">
        <f>коэффициенты!#REF!</f>
        <v>#REF!</v>
      </c>
      <c r="DE9" s="51" t="e">
        <f t="shared" si="36"/>
        <v>#REF!</v>
      </c>
      <c r="DF9" s="45" t="e">
        <f>'к среднему по РА'!#REF!</f>
        <v>#REF!</v>
      </c>
      <c r="DG9" s="45" t="e">
        <f>коэффициенты!#REF!</f>
        <v>#REF!</v>
      </c>
      <c r="DH9" s="49" t="e">
        <f t="shared" si="37"/>
        <v>#REF!</v>
      </c>
      <c r="DI9" s="45" t="e">
        <f>'к среднему по РА'!#REF!</f>
        <v>#REF!</v>
      </c>
      <c r="DJ9" s="45" t="e">
        <f>коэффициенты!BG9</f>
        <v>#REF!</v>
      </c>
      <c r="DK9" s="49" t="e">
        <f t="shared" si="38"/>
        <v>#REF!</v>
      </c>
      <c r="DL9" s="45" t="e">
        <f>'к среднему по РА'!#REF!</f>
        <v>#REF!</v>
      </c>
      <c r="DM9" s="45" t="e">
        <f>коэффициенты!#REF!</f>
        <v>#REF!</v>
      </c>
      <c r="DN9" s="51" t="e">
        <f t="shared" si="39"/>
        <v>#REF!</v>
      </c>
      <c r="DO9" s="45" t="e">
        <f>'к среднему по РА'!#REF!</f>
        <v>#REF!</v>
      </c>
      <c r="DP9" s="45" t="e">
        <f>коэффициенты!BI9</f>
        <v>#REF!</v>
      </c>
      <c r="DQ9" s="49" t="e">
        <f t="shared" si="40"/>
        <v>#REF!</v>
      </c>
      <c r="DR9" s="45" t="e">
        <f>'к среднему по РА'!#REF!</f>
        <v>#REF!</v>
      </c>
      <c r="DS9" s="45" t="e">
        <f>коэффициенты!#REF!</f>
        <v>#REF!</v>
      </c>
      <c r="DT9" s="49" t="e">
        <f t="shared" si="41"/>
        <v>#REF!</v>
      </c>
      <c r="DU9" s="45" t="e">
        <f>'к среднему по РА'!#REF!</f>
        <v>#REF!</v>
      </c>
      <c r="DV9" s="45" t="e">
        <f>коэффициенты!BK9</f>
        <v>#REF!</v>
      </c>
      <c r="DW9" s="49" t="e">
        <f t="shared" si="42"/>
        <v>#REF!</v>
      </c>
      <c r="DX9" s="45" t="e">
        <f>'к среднему по РА'!#REF!</f>
        <v>#REF!</v>
      </c>
      <c r="DY9" s="45" t="e">
        <f>коэффициенты!#REF!</f>
        <v>#REF!</v>
      </c>
      <c r="DZ9" s="49" t="e">
        <f t="shared" si="43"/>
        <v>#REF!</v>
      </c>
      <c r="EA9" s="45" t="e">
        <f>'к среднему по РА'!#REF!</f>
        <v>#REF!</v>
      </c>
      <c r="EB9" s="45" t="e">
        <f>коэффициенты!#REF!</f>
        <v>#REF!</v>
      </c>
      <c r="EC9" s="49" t="e">
        <f t="shared" si="44"/>
        <v>#REF!</v>
      </c>
      <c r="ED9" s="45" t="e">
        <f>'к среднему по РА'!#REF!</f>
        <v>#REF!</v>
      </c>
      <c r="EE9" s="45" t="e">
        <f>коэффициенты!#REF!</f>
        <v>#REF!</v>
      </c>
      <c r="EF9" s="49" t="e">
        <f t="shared" si="45"/>
        <v>#REF!</v>
      </c>
      <c r="EG9" s="45" t="e">
        <f>'к среднему по РА'!#REF!</f>
        <v>#REF!</v>
      </c>
      <c r="EH9" s="45" t="e">
        <f>коэффициенты!#REF!</f>
        <v>#REF!</v>
      </c>
      <c r="EI9" s="51" t="e">
        <f t="shared" si="46"/>
        <v>#REF!</v>
      </c>
      <c r="EJ9" s="45" t="e">
        <f>'к среднему по РА'!#REF!</f>
        <v>#REF!</v>
      </c>
      <c r="EK9" s="45" t="e">
        <f>коэффициенты!#REF!</f>
        <v>#REF!</v>
      </c>
      <c r="EL9" s="49" t="e">
        <f t="shared" si="47"/>
        <v>#REF!</v>
      </c>
      <c r="EM9" s="45" t="e">
        <f>'к среднему по РА'!#REF!</f>
        <v>#REF!</v>
      </c>
      <c r="EN9" s="45" t="e">
        <f>коэффициенты!#REF!</f>
        <v>#REF!</v>
      </c>
      <c r="EO9" s="51" t="e">
        <f t="shared" si="48"/>
        <v>#REF!</v>
      </c>
      <c r="EP9" s="96" t="e">
        <f>'к среднему по РА'!#REF!</f>
        <v>#REF!</v>
      </c>
      <c r="EQ9" s="98" t="e">
        <f>коэффициенты!#REF!</f>
        <v>#REF!</v>
      </c>
      <c r="ER9" s="49" t="e">
        <f t="shared" si="49"/>
        <v>#REF!</v>
      </c>
      <c r="ES9" s="84">
        <v>15</v>
      </c>
      <c r="ET9" s="165">
        <v>0</v>
      </c>
      <c r="EU9" s="84">
        <f t="shared" si="50"/>
        <v>15</v>
      </c>
      <c r="EV9" s="166">
        <f t="shared" si="51"/>
        <v>1</v>
      </c>
      <c r="EW9" s="167">
        <f t="shared" si="52"/>
        <v>1</v>
      </c>
      <c r="EX9" s="125">
        <v>8</v>
      </c>
      <c r="EY9" s="126">
        <v>8</v>
      </c>
      <c r="EZ9" s="65">
        <f t="shared" si="53"/>
        <v>1</v>
      </c>
      <c r="FA9" s="88">
        <f t="shared" si="61"/>
        <v>1</v>
      </c>
      <c r="FB9" s="91" t="e">
        <f t="shared" si="54"/>
        <v>#REF!</v>
      </c>
      <c r="FC9" s="91" t="e">
        <f t="shared" si="55"/>
        <v>#REF!</v>
      </c>
      <c r="FD9" s="99" t="e">
        <f t="shared" si="56"/>
        <v>#REF!</v>
      </c>
      <c r="FE9" s="99" t="e">
        <f t="shared" si="0"/>
        <v>#REF!</v>
      </c>
      <c r="FF9" s="99" t="e">
        <f t="shared" si="57"/>
        <v>#REF!</v>
      </c>
      <c r="FG9" s="99">
        <f t="shared" si="58"/>
        <v>0.04</v>
      </c>
      <c r="FH9" s="99">
        <f t="shared" si="59"/>
        <v>0.06</v>
      </c>
      <c r="FI9" s="92" t="e">
        <f t="shared" si="60"/>
        <v>#REF!</v>
      </c>
      <c r="FJ9" s="92">
        <v>10</v>
      </c>
    </row>
    <row r="10" spans="1:166" s="46" customFormat="1" ht="18" customHeight="1">
      <c r="A10" s="47" t="s">
        <v>38</v>
      </c>
      <c r="B10" s="45" t="e">
        <f>'к среднему по РА'!E10</f>
        <v>#REF!</v>
      </c>
      <c r="C10" s="45" t="e">
        <f>коэффициенты!E10</f>
        <v>#REF!</v>
      </c>
      <c r="D10" s="43" t="e">
        <f t="shared" si="1"/>
        <v>#REF!</v>
      </c>
      <c r="E10" s="45" t="e">
        <f>'к среднему по РА'!#REF!</f>
        <v>#REF!</v>
      </c>
      <c r="F10" s="24" t="e">
        <f>коэффициенты!#REF!</f>
        <v>#REF!</v>
      </c>
      <c r="G10" s="51" t="e">
        <f t="shared" si="2"/>
        <v>#REF!</v>
      </c>
      <c r="H10" s="45" t="e">
        <f>'к среднему по РА'!G10</f>
        <v>#REF!</v>
      </c>
      <c r="I10" s="45" t="e">
        <f>коэффициенты!G10</f>
        <v>#REF!</v>
      </c>
      <c r="J10" s="43" t="e">
        <f t="shared" si="3"/>
        <v>#REF!</v>
      </c>
      <c r="K10" s="45" t="e">
        <f>'к среднему по РА'!I10</f>
        <v>#REF!</v>
      </c>
      <c r="L10" s="24" t="e">
        <f>коэффициенты!I10</f>
        <v>#REF!</v>
      </c>
      <c r="M10" s="51" t="e">
        <f t="shared" si="4"/>
        <v>#REF!</v>
      </c>
      <c r="N10" s="45">
        <f>'к среднему по РА'!K10</f>
        <v>0</v>
      </c>
      <c r="O10" s="45" t="e">
        <f>коэффициенты!#REF!</f>
        <v>#REF!</v>
      </c>
      <c r="P10" s="43" t="e">
        <f t="shared" si="5"/>
        <v>#REF!</v>
      </c>
      <c r="Q10" s="45" t="e">
        <f>'к среднему по РА'!M10</f>
        <v>#REF!</v>
      </c>
      <c r="R10" s="24" t="e">
        <f>коэффициенты!K10</f>
        <v>#REF!</v>
      </c>
      <c r="S10" s="51" t="e">
        <f t="shared" si="6"/>
        <v>#REF!</v>
      </c>
      <c r="T10" s="45" t="e">
        <f>'к среднему по РА'!O10</f>
        <v>#REF!</v>
      </c>
      <c r="U10" s="45" t="e">
        <f>коэффициенты!M10</f>
        <v>#REF!</v>
      </c>
      <c r="V10" s="49" t="e">
        <f t="shared" si="7"/>
        <v>#REF!</v>
      </c>
      <c r="W10" s="45" t="e">
        <f>'к среднему по РА'!#REF!</f>
        <v>#REF!</v>
      </c>
      <c r="X10" s="24" t="e">
        <f>коэффициенты!#REF!</f>
        <v>#REF!</v>
      </c>
      <c r="Y10" s="51" t="e">
        <f t="shared" si="8"/>
        <v>#REF!</v>
      </c>
      <c r="Z10" s="45" t="e">
        <f>'к среднему по РА'!Q10</f>
        <v>#REF!</v>
      </c>
      <c r="AA10" s="45" t="e">
        <f>коэффициенты!O10</f>
        <v>#REF!</v>
      </c>
      <c r="AB10" s="49" t="e">
        <f t="shared" si="9"/>
        <v>#REF!</v>
      </c>
      <c r="AC10" s="45" t="e">
        <f>'к среднему по РА'!S10</f>
        <v>#REF!</v>
      </c>
      <c r="AD10" s="24" t="e">
        <f>коэффициенты!Q10</f>
        <v>#REF!</v>
      </c>
      <c r="AE10" s="51" t="e">
        <f t="shared" si="10"/>
        <v>#REF!</v>
      </c>
      <c r="AF10" s="45" t="e">
        <f>'к среднему по РА'!Y10</f>
        <v>#REF!</v>
      </c>
      <c r="AG10" s="45" t="e">
        <f>коэффициенты!S10</f>
        <v>#REF!</v>
      </c>
      <c r="AH10" s="49" t="e">
        <f t="shared" si="11"/>
        <v>#REF!</v>
      </c>
      <c r="AI10" s="45" t="e">
        <f>'к среднему по РА'!AA10</f>
        <v>#REF!</v>
      </c>
      <c r="AJ10" s="24" t="e">
        <f>коэффициенты!U10</f>
        <v>#REF!</v>
      </c>
      <c r="AK10" s="51" t="e">
        <f t="shared" si="12"/>
        <v>#REF!</v>
      </c>
      <c r="AL10" s="45" t="e">
        <f>'к среднему по РА'!U10</f>
        <v>#REF!</v>
      </c>
      <c r="AM10" s="45" t="e">
        <f>коэффициенты!W10</f>
        <v>#REF!</v>
      </c>
      <c r="AN10" s="49" t="e">
        <f t="shared" si="13"/>
        <v>#REF!</v>
      </c>
      <c r="AO10" s="45" t="e">
        <f>'к среднему по РА'!W10</f>
        <v>#REF!</v>
      </c>
      <c r="AP10" s="24" t="e">
        <f>коэффициенты!Y10</f>
        <v>#REF!</v>
      </c>
      <c r="AQ10" s="51" t="e">
        <f t="shared" si="14"/>
        <v>#REF!</v>
      </c>
      <c r="AR10" s="45" t="e">
        <f>'к среднему по РА'!AC10</f>
        <v>#REF!</v>
      </c>
      <c r="AS10" s="45" t="e">
        <f>коэффициенты!AA10</f>
        <v>#REF!</v>
      </c>
      <c r="AT10" s="49" t="e">
        <f t="shared" si="15"/>
        <v>#REF!</v>
      </c>
      <c r="AU10" s="45" t="e">
        <f>'к среднему по РА'!AE10</f>
        <v>#REF!</v>
      </c>
      <c r="AV10" s="45" t="e">
        <f>коэффициенты!AC10</f>
        <v>#REF!</v>
      </c>
      <c r="AW10" s="51" t="e">
        <f t="shared" si="16"/>
        <v>#REF!</v>
      </c>
      <c r="AX10" s="45" t="e">
        <f>'к среднему по РА'!AG10</f>
        <v>#REF!</v>
      </c>
      <c r="AY10" s="45" t="e">
        <f>коэффициенты!AE10</f>
        <v>#REF!</v>
      </c>
      <c r="AZ10" s="49" t="e">
        <f t="shared" si="17"/>
        <v>#REF!</v>
      </c>
      <c r="BA10" s="45" t="e">
        <f>'к среднему по РА'!AI10</f>
        <v>#REF!</v>
      </c>
      <c r="BB10" s="45" t="e">
        <f>коэффициенты!AG10</f>
        <v>#REF!</v>
      </c>
      <c r="BC10" s="51" t="e">
        <f t="shared" si="18"/>
        <v>#REF!</v>
      </c>
      <c r="BD10" s="45" t="e">
        <f>'к среднему по РА'!AK10</f>
        <v>#REF!</v>
      </c>
      <c r="BE10" s="45" t="e">
        <f>коэффициенты!AI10</f>
        <v>#REF!</v>
      </c>
      <c r="BF10" s="49" t="e">
        <f t="shared" si="19"/>
        <v>#REF!</v>
      </c>
      <c r="BG10" s="45" t="e">
        <f>'к среднему по РА'!#REF!</f>
        <v>#REF!</v>
      </c>
      <c r="BH10" s="45" t="e">
        <f>коэффициенты!#REF!</f>
        <v>#REF!</v>
      </c>
      <c r="BI10" s="51" t="e">
        <f t="shared" si="20"/>
        <v>#REF!</v>
      </c>
      <c r="BJ10" s="45" t="e">
        <f>'к среднему по РА'!AM10</f>
        <v>#REF!</v>
      </c>
      <c r="BK10" s="45" t="e">
        <f>коэффициенты!AK10</f>
        <v>#REF!</v>
      </c>
      <c r="BL10" s="49" t="e">
        <f t="shared" si="21"/>
        <v>#REF!</v>
      </c>
      <c r="BM10" s="45" t="e">
        <f>'к среднему по РА'!AO10</f>
        <v>#REF!</v>
      </c>
      <c r="BN10" s="45" t="e">
        <f>коэффициенты!AM10</f>
        <v>#REF!</v>
      </c>
      <c r="BO10" s="51" t="e">
        <f t="shared" si="22"/>
        <v>#REF!</v>
      </c>
      <c r="BP10" s="45" t="e">
        <f>'к среднему по РА'!AQ10</f>
        <v>#REF!</v>
      </c>
      <c r="BQ10" s="45" t="e">
        <f>коэффициенты!AO10</f>
        <v>#REF!</v>
      </c>
      <c r="BR10" s="49" t="e">
        <f t="shared" si="23"/>
        <v>#REF!</v>
      </c>
      <c r="BS10" s="45" t="e">
        <f>'к среднему по РА'!AS10</f>
        <v>#REF!</v>
      </c>
      <c r="BT10" s="45" t="e">
        <f>коэффициенты!AQ10</f>
        <v>#REF!</v>
      </c>
      <c r="BU10" s="51" t="e">
        <f t="shared" si="24"/>
        <v>#REF!</v>
      </c>
      <c r="BV10" s="45" t="e">
        <f>'к среднему по РА'!AY10</f>
        <v>#REF!</v>
      </c>
      <c r="BW10" s="45" t="e">
        <f>коэффициенты!#REF!</f>
        <v>#REF!</v>
      </c>
      <c r="BX10" s="49" t="e">
        <f t="shared" si="25"/>
        <v>#REF!</v>
      </c>
      <c r="BY10" s="45" t="e">
        <f>'к среднему по РА'!#REF!</f>
        <v>#REF!</v>
      </c>
      <c r="BZ10" s="45" t="e">
        <f>коэффициенты!#REF!</f>
        <v>#REF!</v>
      </c>
      <c r="CA10" s="51" t="e">
        <f t="shared" si="26"/>
        <v>#REF!</v>
      </c>
      <c r="CB10" s="45" t="e">
        <f>'к среднему по РА'!BG10</f>
        <v>#REF!</v>
      </c>
      <c r="CC10" s="45" t="e">
        <f>коэффициенты!AS10</f>
        <v>#REF!</v>
      </c>
      <c r="CD10" s="49" t="e">
        <f t="shared" si="27"/>
        <v>#REF!</v>
      </c>
      <c r="CE10" s="45" t="e">
        <f>'к среднему по РА'!#REF!</f>
        <v>#REF!</v>
      </c>
      <c r="CF10" s="45" t="e">
        <f>коэффициенты!AU10</f>
        <v>#REF!</v>
      </c>
      <c r="CG10" s="51" t="e">
        <f t="shared" si="28"/>
        <v>#REF!</v>
      </c>
      <c r="CH10" s="45" t="e">
        <f>'к среднему по РА'!BI10</f>
        <v>#REF!</v>
      </c>
      <c r="CI10" s="45" t="e">
        <f>коэффициенты!AW10</f>
        <v>#REF!</v>
      </c>
      <c r="CJ10" s="49" t="e">
        <f t="shared" si="29"/>
        <v>#REF!</v>
      </c>
      <c r="CK10" s="45" t="e">
        <f>'к среднему по РА'!#REF!</f>
        <v>#REF!</v>
      </c>
      <c r="CL10" s="45" t="e">
        <f>коэффициенты!#REF!</f>
        <v>#REF!</v>
      </c>
      <c r="CM10" s="51" t="e">
        <f t="shared" si="30"/>
        <v>#REF!</v>
      </c>
      <c r="CN10" s="45" t="e">
        <f>'к среднему по РА'!#REF!</f>
        <v>#REF!</v>
      </c>
      <c r="CO10" s="45" t="e">
        <f>коэффициенты!AY10</f>
        <v>#REF!</v>
      </c>
      <c r="CP10" s="101" t="e">
        <f t="shared" si="31"/>
        <v>#REF!</v>
      </c>
      <c r="CQ10" s="45" t="e">
        <f>'к среднему по РА'!#REF!</f>
        <v>#REF!</v>
      </c>
      <c r="CR10" s="45" t="e">
        <f>коэффициенты!#REF!</f>
        <v>#REF!</v>
      </c>
      <c r="CS10" s="50" t="e">
        <f t="shared" si="32"/>
        <v>#REF!</v>
      </c>
      <c r="CT10" s="45" t="e">
        <f>'к среднему по РА'!BK10</f>
        <v>#REF!</v>
      </c>
      <c r="CU10" s="45" t="e">
        <f>коэффициенты!BA10</f>
        <v>#REF!</v>
      </c>
      <c r="CV10" s="49" t="e">
        <f t="shared" si="33"/>
        <v>#REF!</v>
      </c>
      <c r="CW10" s="45" t="e">
        <f>'к среднему по РА'!#REF!</f>
        <v>#REF!</v>
      </c>
      <c r="CX10" s="45" t="e">
        <f>коэффициенты!#REF!</f>
        <v>#REF!</v>
      </c>
      <c r="CY10" s="51" t="e">
        <f t="shared" si="34"/>
        <v>#REF!</v>
      </c>
      <c r="CZ10" s="45" t="e">
        <f>'к среднему по РА'!BM10</f>
        <v>#REF!</v>
      </c>
      <c r="DA10" s="45" t="e">
        <f>коэффициенты!BC10</f>
        <v>#REF!</v>
      </c>
      <c r="DB10" s="49" t="e">
        <f t="shared" si="35"/>
        <v>#REF!</v>
      </c>
      <c r="DC10" s="45" t="e">
        <f>'к среднему по РА'!#REF!</f>
        <v>#REF!</v>
      </c>
      <c r="DD10" s="45" t="e">
        <f>коэффициенты!#REF!</f>
        <v>#REF!</v>
      </c>
      <c r="DE10" s="51" t="e">
        <f t="shared" si="36"/>
        <v>#REF!</v>
      </c>
      <c r="DF10" s="45" t="e">
        <f>'к среднему по РА'!#REF!</f>
        <v>#REF!</v>
      </c>
      <c r="DG10" s="45" t="e">
        <f>коэффициенты!#REF!</f>
        <v>#REF!</v>
      </c>
      <c r="DH10" s="49" t="e">
        <f t="shared" si="37"/>
        <v>#REF!</v>
      </c>
      <c r="DI10" s="45" t="e">
        <f>'к среднему по РА'!#REF!</f>
        <v>#REF!</v>
      </c>
      <c r="DJ10" s="45" t="e">
        <f>коэффициенты!BG10</f>
        <v>#REF!</v>
      </c>
      <c r="DK10" s="49" t="e">
        <f t="shared" si="38"/>
        <v>#REF!</v>
      </c>
      <c r="DL10" s="45" t="e">
        <f>'к среднему по РА'!#REF!</f>
        <v>#REF!</v>
      </c>
      <c r="DM10" s="45" t="e">
        <f>коэффициенты!#REF!</f>
        <v>#REF!</v>
      </c>
      <c r="DN10" s="51" t="e">
        <f t="shared" si="39"/>
        <v>#REF!</v>
      </c>
      <c r="DO10" s="45" t="e">
        <f>'к среднему по РА'!#REF!</f>
        <v>#REF!</v>
      </c>
      <c r="DP10" s="45" t="e">
        <f>коэффициенты!BI10</f>
        <v>#REF!</v>
      </c>
      <c r="DQ10" s="49" t="e">
        <f t="shared" si="40"/>
        <v>#REF!</v>
      </c>
      <c r="DR10" s="45" t="e">
        <f>'к среднему по РА'!#REF!</f>
        <v>#REF!</v>
      </c>
      <c r="DS10" s="45" t="e">
        <f>коэффициенты!#REF!</f>
        <v>#REF!</v>
      </c>
      <c r="DT10" s="49" t="e">
        <f t="shared" si="41"/>
        <v>#REF!</v>
      </c>
      <c r="DU10" s="45" t="e">
        <f>'к среднему по РА'!#REF!</f>
        <v>#REF!</v>
      </c>
      <c r="DV10" s="45" t="e">
        <f>коэффициенты!BK10</f>
        <v>#REF!</v>
      </c>
      <c r="DW10" s="49" t="e">
        <f t="shared" si="42"/>
        <v>#REF!</v>
      </c>
      <c r="DX10" s="45" t="e">
        <f>'к среднему по РА'!#REF!</f>
        <v>#REF!</v>
      </c>
      <c r="DY10" s="45" t="e">
        <f>коэффициенты!#REF!</f>
        <v>#REF!</v>
      </c>
      <c r="DZ10" s="49" t="e">
        <f t="shared" si="43"/>
        <v>#REF!</v>
      </c>
      <c r="EA10" s="45" t="e">
        <f>'к среднему по РА'!#REF!</f>
        <v>#REF!</v>
      </c>
      <c r="EB10" s="45" t="e">
        <f>коэффициенты!#REF!</f>
        <v>#REF!</v>
      </c>
      <c r="EC10" s="49" t="e">
        <f t="shared" si="44"/>
        <v>#REF!</v>
      </c>
      <c r="ED10" s="45" t="e">
        <f>'к среднему по РА'!#REF!</f>
        <v>#REF!</v>
      </c>
      <c r="EE10" s="45" t="e">
        <f>коэффициенты!#REF!</f>
        <v>#REF!</v>
      </c>
      <c r="EF10" s="49" t="e">
        <f t="shared" si="45"/>
        <v>#REF!</v>
      </c>
      <c r="EG10" s="45" t="e">
        <f>'к среднему по РА'!#REF!</f>
        <v>#REF!</v>
      </c>
      <c r="EH10" s="45" t="e">
        <f>коэффициенты!#REF!</f>
        <v>#REF!</v>
      </c>
      <c r="EI10" s="51" t="e">
        <f t="shared" si="46"/>
        <v>#REF!</v>
      </c>
      <c r="EJ10" s="45" t="e">
        <f>'к среднему по РА'!#REF!</f>
        <v>#REF!</v>
      </c>
      <c r="EK10" s="45" t="e">
        <f>коэффициенты!#REF!</f>
        <v>#REF!</v>
      </c>
      <c r="EL10" s="49" t="e">
        <f t="shared" si="47"/>
        <v>#REF!</v>
      </c>
      <c r="EM10" s="45" t="e">
        <f>'к среднему по РА'!#REF!</f>
        <v>#REF!</v>
      </c>
      <c r="EN10" s="45" t="e">
        <f>коэффициенты!#REF!</f>
        <v>#REF!</v>
      </c>
      <c r="EO10" s="51" t="e">
        <f t="shared" si="48"/>
        <v>#REF!</v>
      </c>
      <c r="EP10" s="96" t="e">
        <f>'к среднему по РА'!#REF!</f>
        <v>#REF!</v>
      </c>
      <c r="EQ10" s="98" t="e">
        <f>коэффициенты!#REF!</f>
        <v>#REF!</v>
      </c>
      <c r="ER10" s="49" t="e">
        <f t="shared" si="49"/>
        <v>#REF!</v>
      </c>
      <c r="ES10" s="84">
        <v>15</v>
      </c>
      <c r="ET10" s="165">
        <v>0</v>
      </c>
      <c r="EU10" s="84">
        <f t="shared" si="50"/>
        <v>15</v>
      </c>
      <c r="EV10" s="166">
        <f t="shared" si="51"/>
        <v>1</v>
      </c>
      <c r="EW10" s="167">
        <f t="shared" si="52"/>
        <v>1</v>
      </c>
      <c r="EX10" s="125">
        <v>6</v>
      </c>
      <c r="EY10" s="126">
        <v>6</v>
      </c>
      <c r="EZ10" s="65">
        <f t="shared" si="53"/>
        <v>1</v>
      </c>
      <c r="FA10" s="88">
        <f t="shared" si="61"/>
        <v>1</v>
      </c>
      <c r="FB10" s="91" t="e">
        <f t="shared" si="54"/>
        <v>#REF!</v>
      </c>
      <c r="FC10" s="91" t="e">
        <f t="shared" si="55"/>
        <v>#REF!</v>
      </c>
      <c r="FD10" s="99" t="e">
        <f t="shared" si="56"/>
        <v>#REF!</v>
      </c>
      <c r="FE10" s="99" t="e">
        <f t="shared" si="0"/>
        <v>#REF!</v>
      </c>
      <c r="FF10" s="99" t="e">
        <f t="shared" si="57"/>
        <v>#REF!</v>
      </c>
      <c r="FG10" s="99">
        <f t="shared" si="58"/>
        <v>0.04</v>
      </c>
      <c r="FH10" s="99">
        <f t="shared" si="59"/>
        <v>0.06</v>
      </c>
      <c r="FI10" s="92" t="e">
        <f t="shared" si="60"/>
        <v>#REF!</v>
      </c>
      <c r="FJ10" s="92">
        <v>1</v>
      </c>
    </row>
    <row r="11" spans="1:166" s="46" customFormat="1" ht="20.45" customHeight="1">
      <c r="A11" s="44" t="s">
        <v>39</v>
      </c>
      <c r="B11" s="45" t="e">
        <f>'к среднему по РА'!E11</f>
        <v>#REF!</v>
      </c>
      <c r="C11" s="45" t="e">
        <f>коэффициенты!E11</f>
        <v>#REF!</v>
      </c>
      <c r="D11" s="43" t="e">
        <f t="shared" si="1"/>
        <v>#REF!</v>
      </c>
      <c r="E11" s="45" t="e">
        <f>'к среднему по РА'!#REF!</f>
        <v>#REF!</v>
      </c>
      <c r="F11" s="24" t="e">
        <f>коэффициенты!#REF!</f>
        <v>#REF!</v>
      </c>
      <c r="G11" s="51" t="e">
        <f t="shared" si="2"/>
        <v>#REF!</v>
      </c>
      <c r="H11" s="45" t="e">
        <f>'к среднему по РА'!G11</f>
        <v>#REF!</v>
      </c>
      <c r="I11" s="45" t="e">
        <f>коэффициенты!G11</f>
        <v>#REF!</v>
      </c>
      <c r="J11" s="43" t="e">
        <f t="shared" si="3"/>
        <v>#REF!</v>
      </c>
      <c r="K11" s="45" t="e">
        <f>'к среднему по РА'!I11</f>
        <v>#REF!</v>
      </c>
      <c r="L11" s="24" t="e">
        <f>коэффициенты!I11</f>
        <v>#REF!</v>
      </c>
      <c r="M11" s="51" t="e">
        <f t="shared" si="4"/>
        <v>#REF!</v>
      </c>
      <c r="N11" s="45">
        <f>'к среднему по РА'!K11</f>
        <v>0</v>
      </c>
      <c r="O11" s="45" t="e">
        <f>коэффициенты!#REF!</f>
        <v>#REF!</v>
      </c>
      <c r="P11" s="43" t="e">
        <f t="shared" si="5"/>
        <v>#REF!</v>
      </c>
      <c r="Q11" s="45" t="e">
        <f>'к среднему по РА'!M11</f>
        <v>#REF!</v>
      </c>
      <c r="R11" s="24" t="e">
        <f>коэффициенты!K11</f>
        <v>#REF!</v>
      </c>
      <c r="S11" s="51" t="e">
        <f t="shared" si="6"/>
        <v>#REF!</v>
      </c>
      <c r="T11" s="45" t="e">
        <f>'к среднему по РА'!O11</f>
        <v>#REF!</v>
      </c>
      <c r="U11" s="45" t="e">
        <f>коэффициенты!M11</f>
        <v>#REF!</v>
      </c>
      <c r="V11" s="49" t="e">
        <f t="shared" si="7"/>
        <v>#REF!</v>
      </c>
      <c r="W11" s="45" t="e">
        <f>'к среднему по РА'!#REF!</f>
        <v>#REF!</v>
      </c>
      <c r="X11" s="24" t="e">
        <f>коэффициенты!#REF!</f>
        <v>#REF!</v>
      </c>
      <c r="Y11" s="51" t="e">
        <f t="shared" si="8"/>
        <v>#REF!</v>
      </c>
      <c r="Z11" s="45" t="e">
        <f>'к среднему по РА'!Q11</f>
        <v>#REF!</v>
      </c>
      <c r="AA11" s="45" t="e">
        <f>коэффициенты!O11</f>
        <v>#REF!</v>
      </c>
      <c r="AB11" s="49" t="e">
        <f t="shared" si="9"/>
        <v>#REF!</v>
      </c>
      <c r="AC11" s="45" t="e">
        <f>'к среднему по РА'!S11</f>
        <v>#REF!</v>
      </c>
      <c r="AD11" s="24" t="e">
        <f>коэффициенты!Q11</f>
        <v>#REF!</v>
      </c>
      <c r="AE11" s="51" t="e">
        <f t="shared" si="10"/>
        <v>#REF!</v>
      </c>
      <c r="AF11" s="45" t="e">
        <f>'к среднему по РА'!Y11</f>
        <v>#REF!</v>
      </c>
      <c r="AG11" s="45" t="e">
        <f>коэффициенты!S11</f>
        <v>#REF!</v>
      </c>
      <c r="AH11" s="49" t="e">
        <f t="shared" si="11"/>
        <v>#REF!</v>
      </c>
      <c r="AI11" s="45" t="e">
        <f>'к среднему по РА'!AA11</f>
        <v>#REF!</v>
      </c>
      <c r="AJ11" s="24" t="e">
        <f>коэффициенты!U11</f>
        <v>#REF!</v>
      </c>
      <c r="AK11" s="51" t="e">
        <f t="shared" si="12"/>
        <v>#REF!</v>
      </c>
      <c r="AL11" s="45" t="e">
        <f>'к среднему по РА'!U11</f>
        <v>#REF!</v>
      </c>
      <c r="AM11" s="45" t="e">
        <f>коэффициенты!W11</f>
        <v>#REF!</v>
      </c>
      <c r="AN11" s="49" t="e">
        <f t="shared" si="13"/>
        <v>#REF!</v>
      </c>
      <c r="AO11" s="45" t="e">
        <f>'к среднему по РА'!W11</f>
        <v>#REF!</v>
      </c>
      <c r="AP11" s="24" t="e">
        <f>коэффициенты!Y11</f>
        <v>#REF!</v>
      </c>
      <c r="AQ11" s="51" t="e">
        <f t="shared" si="14"/>
        <v>#REF!</v>
      </c>
      <c r="AR11" s="45" t="e">
        <f>'к среднему по РА'!AC11</f>
        <v>#REF!</v>
      </c>
      <c r="AS11" s="45" t="e">
        <f>коэффициенты!AA11</f>
        <v>#REF!</v>
      </c>
      <c r="AT11" s="49" t="e">
        <f t="shared" si="15"/>
        <v>#REF!</v>
      </c>
      <c r="AU11" s="45" t="e">
        <f>'к среднему по РА'!AE11</f>
        <v>#REF!</v>
      </c>
      <c r="AV11" s="45" t="e">
        <f>коэффициенты!AC11</f>
        <v>#REF!</v>
      </c>
      <c r="AW11" s="51" t="e">
        <f t="shared" si="16"/>
        <v>#REF!</v>
      </c>
      <c r="AX11" s="45" t="e">
        <f>'к среднему по РА'!AG11</f>
        <v>#REF!</v>
      </c>
      <c r="AY11" s="45" t="e">
        <f>коэффициенты!AE11</f>
        <v>#REF!</v>
      </c>
      <c r="AZ11" s="49" t="e">
        <f t="shared" si="17"/>
        <v>#REF!</v>
      </c>
      <c r="BA11" s="45" t="e">
        <f>'к среднему по РА'!AI11</f>
        <v>#REF!</v>
      </c>
      <c r="BB11" s="45" t="e">
        <f>коэффициенты!AG11</f>
        <v>#REF!</v>
      </c>
      <c r="BC11" s="51" t="e">
        <f t="shared" si="18"/>
        <v>#REF!</v>
      </c>
      <c r="BD11" s="45" t="e">
        <f>'к среднему по РА'!AK11</f>
        <v>#REF!</v>
      </c>
      <c r="BE11" s="45" t="e">
        <f>коэффициенты!AI11</f>
        <v>#REF!</v>
      </c>
      <c r="BF11" s="49" t="e">
        <f t="shared" si="19"/>
        <v>#REF!</v>
      </c>
      <c r="BG11" s="45" t="e">
        <f>'к среднему по РА'!#REF!</f>
        <v>#REF!</v>
      </c>
      <c r="BH11" s="45" t="e">
        <f>коэффициенты!#REF!</f>
        <v>#REF!</v>
      </c>
      <c r="BI11" s="51" t="e">
        <f t="shared" si="20"/>
        <v>#REF!</v>
      </c>
      <c r="BJ11" s="45" t="e">
        <f>'к среднему по РА'!AM11</f>
        <v>#REF!</v>
      </c>
      <c r="BK11" s="45" t="e">
        <f>коэффициенты!AK11</f>
        <v>#REF!</v>
      </c>
      <c r="BL11" s="49" t="e">
        <f t="shared" si="21"/>
        <v>#REF!</v>
      </c>
      <c r="BM11" s="45" t="e">
        <f>'к среднему по РА'!AO11</f>
        <v>#REF!</v>
      </c>
      <c r="BN11" s="45" t="e">
        <f>коэффициенты!AM11</f>
        <v>#REF!</v>
      </c>
      <c r="BO11" s="51" t="e">
        <f t="shared" si="22"/>
        <v>#REF!</v>
      </c>
      <c r="BP11" s="45" t="e">
        <f>'к среднему по РА'!AQ11</f>
        <v>#REF!</v>
      </c>
      <c r="BQ11" s="45" t="e">
        <f>коэффициенты!AO11</f>
        <v>#REF!</v>
      </c>
      <c r="BR11" s="49" t="e">
        <f t="shared" si="23"/>
        <v>#REF!</v>
      </c>
      <c r="BS11" s="45" t="e">
        <f>'к среднему по РА'!AS11</f>
        <v>#REF!</v>
      </c>
      <c r="BT11" s="45" t="e">
        <f>коэффициенты!AQ11</f>
        <v>#REF!</v>
      </c>
      <c r="BU11" s="51" t="e">
        <f t="shared" si="24"/>
        <v>#REF!</v>
      </c>
      <c r="BV11" s="45" t="e">
        <f>'к среднему по РА'!AY11</f>
        <v>#REF!</v>
      </c>
      <c r="BW11" s="45" t="e">
        <f>коэффициенты!#REF!</f>
        <v>#REF!</v>
      </c>
      <c r="BX11" s="49" t="e">
        <f t="shared" si="25"/>
        <v>#REF!</v>
      </c>
      <c r="BY11" s="45" t="e">
        <f>'к среднему по РА'!#REF!</f>
        <v>#REF!</v>
      </c>
      <c r="BZ11" s="45" t="e">
        <f>коэффициенты!#REF!</f>
        <v>#REF!</v>
      </c>
      <c r="CA11" s="51" t="e">
        <f t="shared" si="26"/>
        <v>#REF!</v>
      </c>
      <c r="CB11" s="45" t="e">
        <f>'к среднему по РА'!BG11</f>
        <v>#REF!</v>
      </c>
      <c r="CC11" s="45" t="e">
        <f>коэффициенты!AS11</f>
        <v>#REF!</v>
      </c>
      <c r="CD11" s="49" t="e">
        <f t="shared" si="27"/>
        <v>#REF!</v>
      </c>
      <c r="CE11" s="45" t="e">
        <f>'к среднему по РА'!#REF!</f>
        <v>#REF!</v>
      </c>
      <c r="CF11" s="45" t="e">
        <f>коэффициенты!AU11</f>
        <v>#REF!</v>
      </c>
      <c r="CG11" s="51" t="e">
        <f t="shared" si="28"/>
        <v>#REF!</v>
      </c>
      <c r="CH11" s="45" t="e">
        <f>'к среднему по РА'!BI11</f>
        <v>#REF!</v>
      </c>
      <c r="CI11" s="45" t="e">
        <f>коэффициенты!AW11</f>
        <v>#REF!</v>
      </c>
      <c r="CJ11" s="49" t="e">
        <f t="shared" si="29"/>
        <v>#REF!</v>
      </c>
      <c r="CK11" s="45" t="e">
        <f>'к среднему по РА'!#REF!</f>
        <v>#REF!</v>
      </c>
      <c r="CL11" s="45" t="e">
        <f>коэффициенты!#REF!</f>
        <v>#REF!</v>
      </c>
      <c r="CM11" s="51" t="e">
        <f t="shared" si="30"/>
        <v>#REF!</v>
      </c>
      <c r="CN11" s="45" t="e">
        <f>'к среднему по РА'!#REF!</f>
        <v>#REF!</v>
      </c>
      <c r="CO11" s="45" t="e">
        <f>коэффициенты!AY11</f>
        <v>#REF!</v>
      </c>
      <c r="CP11" s="101" t="e">
        <f t="shared" si="31"/>
        <v>#REF!</v>
      </c>
      <c r="CQ11" s="45" t="e">
        <f>'к среднему по РА'!#REF!</f>
        <v>#REF!</v>
      </c>
      <c r="CR11" s="45" t="e">
        <f>коэффициенты!#REF!</f>
        <v>#REF!</v>
      </c>
      <c r="CS11" s="50" t="e">
        <f t="shared" si="32"/>
        <v>#REF!</v>
      </c>
      <c r="CT11" s="45" t="e">
        <f>'к среднему по РА'!BK11</f>
        <v>#REF!</v>
      </c>
      <c r="CU11" s="45" t="e">
        <f>коэффициенты!BA11</f>
        <v>#REF!</v>
      </c>
      <c r="CV11" s="49" t="e">
        <f t="shared" si="33"/>
        <v>#REF!</v>
      </c>
      <c r="CW11" s="45" t="e">
        <f>'к среднему по РА'!#REF!</f>
        <v>#REF!</v>
      </c>
      <c r="CX11" s="45" t="e">
        <f>коэффициенты!#REF!</f>
        <v>#REF!</v>
      </c>
      <c r="CY11" s="51" t="e">
        <f t="shared" si="34"/>
        <v>#REF!</v>
      </c>
      <c r="CZ11" s="45" t="e">
        <f>'к среднему по РА'!BM11</f>
        <v>#REF!</v>
      </c>
      <c r="DA11" s="45" t="e">
        <f>коэффициенты!BC11</f>
        <v>#REF!</v>
      </c>
      <c r="DB11" s="49" t="e">
        <f t="shared" si="35"/>
        <v>#REF!</v>
      </c>
      <c r="DC11" s="45" t="e">
        <f>'к среднему по РА'!#REF!</f>
        <v>#REF!</v>
      </c>
      <c r="DD11" s="45" t="e">
        <f>коэффициенты!#REF!</f>
        <v>#REF!</v>
      </c>
      <c r="DE11" s="51" t="e">
        <f t="shared" si="36"/>
        <v>#REF!</v>
      </c>
      <c r="DF11" s="45" t="e">
        <f>'к среднему по РА'!#REF!</f>
        <v>#REF!</v>
      </c>
      <c r="DG11" s="45" t="e">
        <f>коэффициенты!#REF!</f>
        <v>#REF!</v>
      </c>
      <c r="DH11" s="49" t="e">
        <f t="shared" si="37"/>
        <v>#REF!</v>
      </c>
      <c r="DI11" s="45" t="e">
        <f>'к среднему по РА'!#REF!</f>
        <v>#REF!</v>
      </c>
      <c r="DJ11" s="45" t="e">
        <f>коэффициенты!BG11</f>
        <v>#REF!</v>
      </c>
      <c r="DK11" s="49" t="e">
        <f t="shared" si="38"/>
        <v>#REF!</v>
      </c>
      <c r="DL11" s="45" t="e">
        <f>'к среднему по РА'!#REF!</f>
        <v>#REF!</v>
      </c>
      <c r="DM11" s="45" t="e">
        <f>коэффициенты!#REF!</f>
        <v>#REF!</v>
      </c>
      <c r="DN11" s="51" t="e">
        <f t="shared" si="39"/>
        <v>#REF!</v>
      </c>
      <c r="DO11" s="45" t="e">
        <f>'к среднему по РА'!#REF!</f>
        <v>#REF!</v>
      </c>
      <c r="DP11" s="45" t="e">
        <f>коэффициенты!BI11</f>
        <v>#REF!</v>
      </c>
      <c r="DQ11" s="49" t="e">
        <f t="shared" si="40"/>
        <v>#REF!</v>
      </c>
      <c r="DR11" s="45" t="e">
        <f>'к среднему по РА'!#REF!</f>
        <v>#REF!</v>
      </c>
      <c r="DS11" s="45" t="e">
        <f>коэффициенты!#REF!</f>
        <v>#REF!</v>
      </c>
      <c r="DT11" s="49" t="e">
        <f t="shared" si="41"/>
        <v>#REF!</v>
      </c>
      <c r="DU11" s="45" t="e">
        <f>'к среднему по РА'!#REF!</f>
        <v>#REF!</v>
      </c>
      <c r="DV11" s="45" t="e">
        <f>коэффициенты!BK11</f>
        <v>#REF!</v>
      </c>
      <c r="DW11" s="49" t="e">
        <f t="shared" si="42"/>
        <v>#REF!</v>
      </c>
      <c r="DX11" s="45" t="e">
        <f>'к среднему по РА'!#REF!</f>
        <v>#REF!</v>
      </c>
      <c r="DY11" s="45" t="e">
        <f>коэффициенты!#REF!</f>
        <v>#REF!</v>
      </c>
      <c r="DZ11" s="49" t="e">
        <f t="shared" si="43"/>
        <v>#REF!</v>
      </c>
      <c r="EA11" s="45" t="e">
        <f>'к среднему по РА'!#REF!</f>
        <v>#REF!</v>
      </c>
      <c r="EB11" s="45" t="e">
        <f>коэффициенты!#REF!</f>
        <v>#REF!</v>
      </c>
      <c r="EC11" s="49" t="e">
        <f t="shared" si="44"/>
        <v>#REF!</v>
      </c>
      <c r="ED11" s="45" t="e">
        <f>'к среднему по РА'!#REF!</f>
        <v>#REF!</v>
      </c>
      <c r="EE11" s="45" t="e">
        <f>коэффициенты!#REF!</f>
        <v>#REF!</v>
      </c>
      <c r="EF11" s="49" t="e">
        <f t="shared" si="45"/>
        <v>#REF!</v>
      </c>
      <c r="EG11" s="45" t="e">
        <f>'к среднему по РА'!#REF!</f>
        <v>#REF!</v>
      </c>
      <c r="EH11" s="45" t="e">
        <f>коэффициенты!#REF!</f>
        <v>#REF!</v>
      </c>
      <c r="EI11" s="51" t="e">
        <f t="shared" si="46"/>
        <v>#REF!</v>
      </c>
      <c r="EJ11" s="45" t="e">
        <f>'к среднему по РА'!#REF!</f>
        <v>#REF!</v>
      </c>
      <c r="EK11" s="45" t="e">
        <f>коэффициенты!#REF!</f>
        <v>#REF!</v>
      </c>
      <c r="EL11" s="49" t="e">
        <f t="shared" si="47"/>
        <v>#REF!</v>
      </c>
      <c r="EM11" s="45" t="e">
        <f>'к среднему по РА'!#REF!</f>
        <v>#REF!</v>
      </c>
      <c r="EN11" s="45" t="e">
        <f>коэффициенты!#REF!</f>
        <v>#REF!</v>
      </c>
      <c r="EO11" s="51" t="e">
        <f t="shared" si="48"/>
        <v>#REF!</v>
      </c>
      <c r="EP11" s="96" t="e">
        <f>'к среднему по РА'!#REF!</f>
        <v>#REF!</v>
      </c>
      <c r="EQ11" s="98" t="e">
        <f>коэффициенты!#REF!</f>
        <v>#REF!</v>
      </c>
      <c r="ER11" s="49" t="e">
        <f t="shared" si="49"/>
        <v>#REF!</v>
      </c>
      <c r="ES11" s="84">
        <v>15</v>
      </c>
      <c r="ET11" s="165">
        <v>0</v>
      </c>
      <c r="EU11" s="84">
        <f t="shared" si="50"/>
        <v>15</v>
      </c>
      <c r="EV11" s="166">
        <f t="shared" si="51"/>
        <v>1</v>
      </c>
      <c r="EW11" s="167">
        <f t="shared" si="52"/>
        <v>1</v>
      </c>
      <c r="EX11" s="125">
        <v>8</v>
      </c>
      <c r="EY11" s="126">
        <v>8</v>
      </c>
      <c r="EZ11" s="65">
        <f t="shared" si="53"/>
        <v>1</v>
      </c>
      <c r="FA11" s="88">
        <f t="shared" si="61"/>
        <v>1</v>
      </c>
      <c r="FB11" s="91" t="e">
        <f t="shared" si="54"/>
        <v>#REF!</v>
      </c>
      <c r="FC11" s="91" t="e">
        <f t="shared" si="55"/>
        <v>#REF!</v>
      </c>
      <c r="FD11" s="99" t="e">
        <f t="shared" si="56"/>
        <v>#REF!</v>
      </c>
      <c r="FE11" s="99" t="e">
        <f t="shared" si="0"/>
        <v>#REF!</v>
      </c>
      <c r="FF11" s="99" t="e">
        <f t="shared" si="57"/>
        <v>#REF!</v>
      </c>
      <c r="FG11" s="99">
        <f t="shared" si="58"/>
        <v>0.04</v>
      </c>
      <c r="FH11" s="99">
        <f t="shared" si="59"/>
        <v>0.06</v>
      </c>
      <c r="FI11" s="92" t="e">
        <f t="shared" si="60"/>
        <v>#REF!</v>
      </c>
      <c r="FJ11" s="92">
        <v>2</v>
      </c>
    </row>
    <row r="12" spans="1:166" s="46" customFormat="1" ht="19.899999999999999" customHeight="1">
      <c r="A12" s="44" t="s">
        <v>40</v>
      </c>
      <c r="B12" s="45" t="e">
        <f>'к среднему по РА'!E12</f>
        <v>#REF!</v>
      </c>
      <c r="C12" s="45" t="e">
        <f>коэффициенты!E12</f>
        <v>#REF!</v>
      </c>
      <c r="D12" s="43" t="e">
        <f t="shared" si="1"/>
        <v>#REF!</v>
      </c>
      <c r="E12" s="45" t="e">
        <f>'к среднему по РА'!#REF!</f>
        <v>#REF!</v>
      </c>
      <c r="F12" s="24" t="e">
        <f>коэффициенты!#REF!</f>
        <v>#REF!</v>
      </c>
      <c r="G12" s="51" t="e">
        <f t="shared" si="2"/>
        <v>#REF!</v>
      </c>
      <c r="H12" s="45" t="e">
        <f>'к среднему по РА'!G12</f>
        <v>#REF!</v>
      </c>
      <c r="I12" s="45" t="e">
        <f>коэффициенты!G12</f>
        <v>#REF!</v>
      </c>
      <c r="J12" s="43" t="e">
        <f t="shared" si="3"/>
        <v>#REF!</v>
      </c>
      <c r="K12" s="45" t="e">
        <f>'к среднему по РА'!I12</f>
        <v>#REF!</v>
      </c>
      <c r="L12" s="24" t="e">
        <f>коэффициенты!I12</f>
        <v>#REF!</v>
      </c>
      <c r="M12" s="51" t="e">
        <f t="shared" si="4"/>
        <v>#REF!</v>
      </c>
      <c r="N12" s="45">
        <f>'к среднему по РА'!K12</f>
        <v>0</v>
      </c>
      <c r="O12" s="45" t="e">
        <f>коэффициенты!#REF!</f>
        <v>#REF!</v>
      </c>
      <c r="P12" s="43" t="e">
        <f t="shared" si="5"/>
        <v>#REF!</v>
      </c>
      <c r="Q12" s="45" t="e">
        <f>'к среднему по РА'!M12</f>
        <v>#REF!</v>
      </c>
      <c r="R12" s="24" t="e">
        <f>коэффициенты!K12</f>
        <v>#REF!</v>
      </c>
      <c r="S12" s="51" t="e">
        <f t="shared" si="6"/>
        <v>#REF!</v>
      </c>
      <c r="T12" s="45" t="e">
        <f>'к среднему по РА'!O12</f>
        <v>#REF!</v>
      </c>
      <c r="U12" s="45" t="e">
        <f>коэффициенты!M12</f>
        <v>#REF!</v>
      </c>
      <c r="V12" s="49" t="e">
        <f t="shared" si="7"/>
        <v>#REF!</v>
      </c>
      <c r="W12" s="45" t="e">
        <f>'к среднему по РА'!#REF!</f>
        <v>#REF!</v>
      </c>
      <c r="X12" s="24" t="e">
        <f>коэффициенты!#REF!</f>
        <v>#REF!</v>
      </c>
      <c r="Y12" s="51" t="e">
        <f t="shared" si="8"/>
        <v>#REF!</v>
      </c>
      <c r="Z12" s="45" t="e">
        <f>'к среднему по РА'!Q12</f>
        <v>#REF!</v>
      </c>
      <c r="AA12" s="45" t="e">
        <f>коэффициенты!O12</f>
        <v>#REF!</v>
      </c>
      <c r="AB12" s="49" t="e">
        <f t="shared" si="9"/>
        <v>#REF!</v>
      </c>
      <c r="AC12" s="45" t="e">
        <f>'к среднему по РА'!S12</f>
        <v>#REF!</v>
      </c>
      <c r="AD12" s="24" t="e">
        <f>коэффициенты!Q12</f>
        <v>#REF!</v>
      </c>
      <c r="AE12" s="51" t="e">
        <f t="shared" si="10"/>
        <v>#REF!</v>
      </c>
      <c r="AF12" s="45" t="e">
        <f>'к среднему по РА'!Y12</f>
        <v>#REF!</v>
      </c>
      <c r="AG12" s="45" t="e">
        <f>коэффициенты!S12</f>
        <v>#REF!</v>
      </c>
      <c r="AH12" s="49" t="e">
        <f t="shared" si="11"/>
        <v>#REF!</v>
      </c>
      <c r="AI12" s="45" t="e">
        <f>'к среднему по РА'!AA12</f>
        <v>#REF!</v>
      </c>
      <c r="AJ12" s="24" t="e">
        <f>коэффициенты!U12</f>
        <v>#REF!</v>
      </c>
      <c r="AK12" s="51" t="e">
        <f t="shared" si="12"/>
        <v>#REF!</v>
      </c>
      <c r="AL12" s="45" t="e">
        <f>'к среднему по РА'!U12</f>
        <v>#REF!</v>
      </c>
      <c r="AM12" s="45" t="e">
        <f>коэффициенты!W12</f>
        <v>#REF!</v>
      </c>
      <c r="AN12" s="49" t="e">
        <f t="shared" si="13"/>
        <v>#REF!</v>
      </c>
      <c r="AO12" s="45" t="e">
        <f>'к среднему по РА'!W12</f>
        <v>#REF!</v>
      </c>
      <c r="AP12" s="24" t="e">
        <f>коэффициенты!Y12</f>
        <v>#REF!</v>
      </c>
      <c r="AQ12" s="51" t="e">
        <f t="shared" si="14"/>
        <v>#REF!</v>
      </c>
      <c r="AR12" s="45" t="e">
        <f>'к среднему по РА'!AC12</f>
        <v>#REF!</v>
      </c>
      <c r="AS12" s="45" t="e">
        <f>коэффициенты!AA12</f>
        <v>#REF!</v>
      </c>
      <c r="AT12" s="49" t="e">
        <f t="shared" si="15"/>
        <v>#REF!</v>
      </c>
      <c r="AU12" s="45" t="e">
        <f>'к среднему по РА'!AE12</f>
        <v>#REF!</v>
      </c>
      <c r="AV12" s="45" t="e">
        <f>коэффициенты!AC12</f>
        <v>#REF!</v>
      </c>
      <c r="AW12" s="51" t="e">
        <f t="shared" si="16"/>
        <v>#REF!</v>
      </c>
      <c r="AX12" s="45" t="e">
        <f>'к среднему по РА'!AG12</f>
        <v>#REF!</v>
      </c>
      <c r="AY12" s="45" t="e">
        <f>коэффициенты!AE12</f>
        <v>#REF!</v>
      </c>
      <c r="AZ12" s="49" t="e">
        <f t="shared" si="17"/>
        <v>#REF!</v>
      </c>
      <c r="BA12" s="45" t="e">
        <f>'к среднему по РА'!AI12</f>
        <v>#REF!</v>
      </c>
      <c r="BB12" s="45" t="e">
        <f>коэффициенты!AG12</f>
        <v>#REF!</v>
      </c>
      <c r="BC12" s="51" t="e">
        <f t="shared" si="18"/>
        <v>#REF!</v>
      </c>
      <c r="BD12" s="45" t="e">
        <f>'к среднему по РА'!AK12</f>
        <v>#REF!</v>
      </c>
      <c r="BE12" s="45" t="e">
        <f>коэффициенты!AI12</f>
        <v>#REF!</v>
      </c>
      <c r="BF12" s="49" t="e">
        <f t="shared" si="19"/>
        <v>#REF!</v>
      </c>
      <c r="BG12" s="45" t="e">
        <f>'к среднему по РА'!#REF!</f>
        <v>#REF!</v>
      </c>
      <c r="BH12" s="45" t="e">
        <f>коэффициенты!#REF!</f>
        <v>#REF!</v>
      </c>
      <c r="BI12" s="51" t="e">
        <f t="shared" si="20"/>
        <v>#REF!</v>
      </c>
      <c r="BJ12" s="45" t="e">
        <f>'к среднему по РА'!AM12</f>
        <v>#REF!</v>
      </c>
      <c r="BK12" s="45" t="e">
        <f>коэффициенты!AK12</f>
        <v>#REF!</v>
      </c>
      <c r="BL12" s="49" t="e">
        <f t="shared" si="21"/>
        <v>#REF!</v>
      </c>
      <c r="BM12" s="45" t="e">
        <f>'к среднему по РА'!AO12</f>
        <v>#REF!</v>
      </c>
      <c r="BN12" s="45" t="e">
        <f>коэффициенты!AM12</f>
        <v>#REF!</v>
      </c>
      <c r="BO12" s="51" t="e">
        <f t="shared" si="22"/>
        <v>#REF!</v>
      </c>
      <c r="BP12" s="45" t="e">
        <f>'к среднему по РА'!AQ12</f>
        <v>#REF!</v>
      </c>
      <c r="BQ12" s="45" t="e">
        <f>коэффициенты!AO12</f>
        <v>#REF!</v>
      </c>
      <c r="BR12" s="49" t="e">
        <f t="shared" si="23"/>
        <v>#REF!</v>
      </c>
      <c r="BS12" s="45" t="e">
        <f>'к среднему по РА'!AS12</f>
        <v>#REF!</v>
      </c>
      <c r="BT12" s="45" t="e">
        <f>коэффициенты!AQ12</f>
        <v>#REF!</v>
      </c>
      <c r="BU12" s="51" t="e">
        <f t="shared" si="24"/>
        <v>#REF!</v>
      </c>
      <c r="BV12" s="45" t="e">
        <f>'к среднему по РА'!AY12</f>
        <v>#REF!</v>
      </c>
      <c r="BW12" s="45" t="e">
        <f>коэффициенты!#REF!</f>
        <v>#REF!</v>
      </c>
      <c r="BX12" s="49" t="e">
        <f t="shared" si="25"/>
        <v>#REF!</v>
      </c>
      <c r="BY12" s="45" t="e">
        <f>'к среднему по РА'!#REF!</f>
        <v>#REF!</v>
      </c>
      <c r="BZ12" s="45" t="e">
        <f>коэффициенты!#REF!</f>
        <v>#REF!</v>
      </c>
      <c r="CA12" s="51" t="e">
        <f t="shared" si="26"/>
        <v>#REF!</v>
      </c>
      <c r="CB12" s="45" t="e">
        <f>'к среднему по РА'!BG12</f>
        <v>#REF!</v>
      </c>
      <c r="CC12" s="45" t="e">
        <f>коэффициенты!AS12</f>
        <v>#REF!</v>
      </c>
      <c r="CD12" s="49" t="e">
        <f t="shared" si="27"/>
        <v>#REF!</v>
      </c>
      <c r="CE12" s="45" t="e">
        <f>'к среднему по РА'!#REF!</f>
        <v>#REF!</v>
      </c>
      <c r="CF12" s="45" t="e">
        <f>коэффициенты!AU12</f>
        <v>#REF!</v>
      </c>
      <c r="CG12" s="51" t="e">
        <f t="shared" si="28"/>
        <v>#REF!</v>
      </c>
      <c r="CH12" s="45" t="e">
        <f>'к среднему по РА'!BI12</f>
        <v>#REF!</v>
      </c>
      <c r="CI12" s="45" t="e">
        <f>коэффициенты!AW12</f>
        <v>#REF!</v>
      </c>
      <c r="CJ12" s="49" t="e">
        <f t="shared" si="29"/>
        <v>#REF!</v>
      </c>
      <c r="CK12" s="45" t="e">
        <f>'к среднему по РА'!#REF!</f>
        <v>#REF!</v>
      </c>
      <c r="CL12" s="45" t="e">
        <f>коэффициенты!#REF!</f>
        <v>#REF!</v>
      </c>
      <c r="CM12" s="51" t="e">
        <f t="shared" si="30"/>
        <v>#REF!</v>
      </c>
      <c r="CN12" s="45" t="e">
        <f>'к среднему по РА'!#REF!</f>
        <v>#REF!</v>
      </c>
      <c r="CO12" s="45" t="e">
        <f>коэффициенты!AY12</f>
        <v>#REF!</v>
      </c>
      <c r="CP12" s="101" t="e">
        <f t="shared" si="31"/>
        <v>#REF!</v>
      </c>
      <c r="CQ12" s="45" t="e">
        <f>'к среднему по РА'!#REF!</f>
        <v>#REF!</v>
      </c>
      <c r="CR12" s="45" t="e">
        <f>коэффициенты!#REF!</f>
        <v>#REF!</v>
      </c>
      <c r="CS12" s="50" t="e">
        <f t="shared" si="32"/>
        <v>#REF!</v>
      </c>
      <c r="CT12" s="45" t="e">
        <f>'к среднему по РА'!BK12</f>
        <v>#REF!</v>
      </c>
      <c r="CU12" s="45" t="e">
        <f>коэффициенты!BA12</f>
        <v>#REF!</v>
      </c>
      <c r="CV12" s="49" t="e">
        <f t="shared" si="33"/>
        <v>#REF!</v>
      </c>
      <c r="CW12" s="45" t="e">
        <f>'к среднему по РА'!#REF!</f>
        <v>#REF!</v>
      </c>
      <c r="CX12" s="45" t="e">
        <f>коэффициенты!#REF!</f>
        <v>#REF!</v>
      </c>
      <c r="CY12" s="51" t="e">
        <f t="shared" si="34"/>
        <v>#REF!</v>
      </c>
      <c r="CZ12" s="45" t="e">
        <f>'к среднему по РА'!BM12</f>
        <v>#REF!</v>
      </c>
      <c r="DA12" s="45" t="e">
        <f>коэффициенты!BC12</f>
        <v>#REF!</v>
      </c>
      <c r="DB12" s="49" t="e">
        <f t="shared" si="35"/>
        <v>#REF!</v>
      </c>
      <c r="DC12" s="45" t="e">
        <f>'к среднему по РА'!#REF!</f>
        <v>#REF!</v>
      </c>
      <c r="DD12" s="45" t="e">
        <f>коэффициенты!#REF!</f>
        <v>#REF!</v>
      </c>
      <c r="DE12" s="51" t="e">
        <f t="shared" si="36"/>
        <v>#REF!</v>
      </c>
      <c r="DF12" s="45" t="e">
        <f>'к среднему по РА'!#REF!</f>
        <v>#REF!</v>
      </c>
      <c r="DG12" s="45" t="e">
        <f>коэффициенты!#REF!</f>
        <v>#REF!</v>
      </c>
      <c r="DH12" s="49" t="e">
        <f t="shared" si="37"/>
        <v>#REF!</v>
      </c>
      <c r="DI12" s="45" t="e">
        <f>'к среднему по РА'!#REF!</f>
        <v>#REF!</v>
      </c>
      <c r="DJ12" s="45" t="e">
        <f>коэффициенты!BG12</f>
        <v>#REF!</v>
      </c>
      <c r="DK12" s="49" t="e">
        <f t="shared" si="38"/>
        <v>#REF!</v>
      </c>
      <c r="DL12" s="45" t="e">
        <f>'к среднему по РА'!#REF!</f>
        <v>#REF!</v>
      </c>
      <c r="DM12" s="45" t="e">
        <f>коэффициенты!#REF!</f>
        <v>#REF!</v>
      </c>
      <c r="DN12" s="51" t="e">
        <f t="shared" si="39"/>
        <v>#REF!</v>
      </c>
      <c r="DO12" s="45" t="e">
        <f>'к среднему по РА'!#REF!</f>
        <v>#REF!</v>
      </c>
      <c r="DP12" s="45" t="e">
        <f>коэффициенты!BI12</f>
        <v>#REF!</v>
      </c>
      <c r="DQ12" s="49" t="e">
        <f t="shared" si="40"/>
        <v>#REF!</v>
      </c>
      <c r="DR12" s="45" t="e">
        <f>'к среднему по РА'!#REF!</f>
        <v>#REF!</v>
      </c>
      <c r="DS12" s="45" t="e">
        <f>коэффициенты!#REF!</f>
        <v>#REF!</v>
      </c>
      <c r="DT12" s="49" t="e">
        <f t="shared" si="41"/>
        <v>#REF!</v>
      </c>
      <c r="DU12" s="45" t="e">
        <f>'к среднему по РА'!#REF!</f>
        <v>#REF!</v>
      </c>
      <c r="DV12" s="45" t="e">
        <f>коэффициенты!BK12</f>
        <v>#REF!</v>
      </c>
      <c r="DW12" s="49" t="e">
        <f t="shared" si="42"/>
        <v>#REF!</v>
      </c>
      <c r="DX12" s="45" t="e">
        <f>'к среднему по РА'!#REF!</f>
        <v>#REF!</v>
      </c>
      <c r="DY12" s="45" t="e">
        <f>коэффициенты!#REF!</f>
        <v>#REF!</v>
      </c>
      <c r="DZ12" s="49" t="e">
        <f t="shared" si="43"/>
        <v>#REF!</v>
      </c>
      <c r="EA12" s="45" t="e">
        <f>'к среднему по РА'!#REF!</f>
        <v>#REF!</v>
      </c>
      <c r="EB12" s="45" t="e">
        <f>коэффициенты!#REF!</f>
        <v>#REF!</v>
      </c>
      <c r="EC12" s="49" t="e">
        <f t="shared" si="44"/>
        <v>#REF!</v>
      </c>
      <c r="ED12" s="45" t="e">
        <f>'к среднему по РА'!#REF!</f>
        <v>#REF!</v>
      </c>
      <c r="EE12" s="45" t="e">
        <f>коэффициенты!#REF!</f>
        <v>#REF!</v>
      </c>
      <c r="EF12" s="49" t="e">
        <f t="shared" si="45"/>
        <v>#REF!</v>
      </c>
      <c r="EG12" s="45" t="e">
        <f>'к среднему по РА'!#REF!</f>
        <v>#REF!</v>
      </c>
      <c r="EH12" s="45" t="e">
        <f>коэффициенты!#REF!</f>
        <v>#REF!</v>
      </c>
      <c r="EI12" s="51" t="e">
        <f t="shared" si="46"/>
        <v>#REF!</v>
      </c>
      <c r="EJ12" s="45" t="e">
        <f>'к среднему по РА'!#REF!</f>
        <v>#REF!</v>
      </c>
      <c r="EK12" s="45" t="e">
        <f>коэффициенты!#REF!</f>
        <v>#REF!</v>
      </c>
      <c r="EL12" s="49" t="e">
        <f t="shared" si="47"/>
        <v>#REF!</v>
      </c>
      <c r="EM12" s="45" t="e">
        <f>'к среднему по РА'!#REF!</f>
        <v>#REF!</v>
      </c>
      <c r="EN12" s="45" t="e">
        <f>коэффициенты!#REF!</f>
        <v>#REF!</v>
      </c>
      <c r="EO12" s="51" t="e">
        <f t="shared" si="48"/>
        <v>#REF!</v>
      </c>
      <c r="EP12" s="96" t="e">
        <f>'к среднему по РА'!#REF!</f>
        <v>#REF!</v>
      </c>
      <c r="EQ12" s="98" t="e">
        <f>коэффициенты!#REF!</f>
        <v>#REF!</v>
      </c>
      <c r="ER12" s="49" t="e">
        <f t="shared" si="49"/>
        <v>#REF!</v>
      </c>
      <c r="ES12" s="84">
        <v>15</v>
      </c>
      <c r="ET12" s="165">
        <v>0</v>
      </c>
      <c r="EU12" s="84">
        <f t="shared" si="50"/>
        <v>15</v>
      </c>
      <c r="EV12" s="166">
        <f t="shared" si="51"/>
        <v>1</v>
      </c>
      <c r="EW12" s="167">
        <f t="shared" si="52"/>
        <v>1</v>
      </c>
      <c r="EX12" s="125">
        <v>9</v>
      </c>
      <c r="EY12" s="126">
        <v>9</v>
      </c>
      <c r="EZ12" s="65">
        <f t="shared" si="53"/>
        <v>1</v>
      </c>
      <c r="FA12" s="88">
        <f t="shared" si="61"/>
        <v>1</v>
      </c>
      <c r="FB12" s="91" t="e">
        <f t="shared" si="54"/>
        <v>#REF!</v>
      </c>
      <c r="FC12" s="91" t="e">
        <f t="shared" si="55"/>
        <v>#REF!</v>
      </c>
      <c r="FD12" s="99" t="e">
        <f t="shared" si="56"/>
        <v>#REF!</v>
      </c>
      <c r="FE12" s="99" t="e">
        <f t="shared" si="0"/>
        <v>#REF!</v>
      </c>
      <c r="FF12" s="99" t="e">
        <f t="shared" si="57"/>
        <v>#REF!</v>
      </c>
      <c r="FG12" s="99">
        <f t="shared" si="58"/>
        <v>0.04</v>
      </c>
      <c r="FH12" s="99">
        <f t="shared" si="59"/>
        <v>0.06</v>
      </c>
      <c r="FI12" s="92" t="e">
        <f t="shared" si="60"/>
        <v>#REF!</v>
      </c>
      <c r="FJ12" s="92">
        <v>11</v>
      </c>
    </row>
    <row r="13" spans="1:166" s="46" customFormat="1" ht="21.6" customHeight="1">
      <c r="A13" s="47" t="s">
        <v>41</v>
      </c>
      <c r="B13" s="45" t="e">
        <f>'к среднему по РА'!E13</f>
        <v>#REF!</v>
      </c>
      <c r="C13" s="45" t="e">
        <f>коэффициенты!E13</f>
        <v>#REF!</v>
      </c>
      <c r="D13" s="43" t="e">
        <f t="shared" si="1"/>
        <v>#REF!</v>
      </c>
      <c r="E13" s="45" t="e">
        <f>'к среднему по РА'!#REF!</f>
        <v>#REF!</v>
      </c>
      <c r="F13" s="24" t="e">
        <f>коэффициенты!#REF!</f>
        <v>#REF!</v>
      </c>
      <c r="G13" s="51" t="e">
        <f t="shared" si="2"/>
        <v>#REF!</v>
      </c>
      <c r="H13" s="45" t="e">
        <f>'к среднему по РА'!G13</f>
        <v>#REF!</v>
      </c>
      <c r="I13" s="45" t="e">
        <f>коэффициенты!G13</f>
        <v>#REF!</v>
      </c>
      <c r="J13" s="43" t="e">
        <f t="shared" si="3"/>
        <v>#REF!</v>
      </c>
      <c r="K13" s="45" t="e">
        <f>'к среднему по РА'!I13</f>
        <v>#REF!</v>
      </c>
      <c r="L13" s="24" t="e">
        <f>коэффициенты!I13</f>
        <v>#REF!</v>
      </c>
      <c r="M13" s="51" t="e">
        <f t="shared" si="4"/>
        <v>#REF!</v>
      </c>
      <c r="N13" s="45">
        <f>'к среднему по РА'!K13</f>
        <v>0</v>
      </c>
      <c r="O13" s="45" t="e">
        <f>коэффициенты!#REF!</f>
        <v>#REF!</v>
      </c>
      <c r="P13" s="43" t="e">
        <f t="shared" si="5"/>
        <v>#REF!</v>
      </c>
      <c r="Q13" s="45" t="e">
        <f>'к среднему по РА'!M13</f>
        <v>#REF!</v>
      </c>
      <c r="R13" s="24" t="e">
        <f>коэффициенты!K13</f>
        <v>#REF!</v>
      </c>
      <c r="S13" s="51" t="e">
        <f t="shared" si="6"/>
        <v>#REF!</v>
      </c>
      <c r="T13" s="45" t="e">
        <f>'к среднему по РА'!O13</f>
        <v>#REF!</v>
      </c>
      <c r="U13" s="45" t="e">
        <f>коэффициенты!M13</f>
        <v>#REF!</v>
      </c>
      <c r="V13" s="49" t="e">
        <f t="shared" si="7"/>
        <v>#REF!</v>
      </c>
      <c r="W13" s="45" t="e">
        <f>'к среднему по РА'!#REF!</f>
        <v>#REF!</v>
      </c>
      <c r="X13" s="24" t="e">
        <f>коэффициенты!#REF!</f>
        <v>#REF!</v>
      </c>
      <c r="Y13" s="51" t="e">
        <f t="shared" si="8"/>
        <v>#REF!</v>
      </c>
      <c r="Z13" s="45" t="e">
        <f>'к среднему по РА'!Q13</f>
        <v>#REF!</v>
      </c>
      <c r="AA13" s="45" t="e">
        <f>коэффициенты!O13</f>
        <v>#REF!</v>
      </c>
      <c r="AB13" s="49" t="e">
        <f t="shared" si="9"/>
        <v>#REF!</v>
      </c>
      <c r="AC13" s="45" t="e">
        <f>'к среднему по РА'!S13</f>
        <v>#REF!</v>
      </c>
      <c r="AD13" s="24" t="e">
        <f>коэффициенты!Q13</f>
        <v>#REF!</v>
      </c>
      <c r="AE13" s="51" t="e">
        <f t="shared" si="10"/>
        <v>#REF!</v>
      </c>
      <c r="AF13" s="45" t="e">
        <f>'к среднему по РА'!Y13</f>
        <v>#REF!</v>
      </c>
      <c r="AG13" s="45" t="e">
        <f>коэффициенты!S13</f>
        <v>#REF!</v>
      </c>
      <c r="AH13" s="49" t="e">
        <f t="shared" si="11"/>
        <v>#REF!</v>
      </c>
      <c r="AI13" s="45" t="e">
        <f>'к среднему по РА'!AA13</f>
        <v>#REF!</v>
      </c>
      <c r="AJ13" s="24" t="e">
        <f>коэффициенты!U13</f>
        <v>#REF!</v>
      </c>
      <c r="AK13" s="51" t="e">
        <f t="shared" si="12"/>
        <v>#REF!</v>
      </c>
      <c r="AL13" s="45" t="e">
        <f>'к среднему по РА'!U13</f>
        <v>#REF!</v>
      </c>
      <c r="AM13" s="45" t="e">
        <f>коэффициенты!W13</f>
        <v>#REF!</v>
      </c>
      <c r="AN13" s="49" t="e">
        <f t="shared" si="13"/>
        <v>#REF!</v>
      </c>
      <c r="AO13" s="45" t="e">
        <f>'к среднему по РА'!W13</f>
        <v>#REF!</v>
      </c>
      <c r="AP13" s="24" t="e">
        <f>коэффициенты!Y13</f>
        <v>#REF!</v>
      </c>
      <c r="AQ13" s="51" t="e">
        <f t="shared" si="14"/>
        <v>#REF!</v>
      </c>
      <c r="AR13" s="45" t="e">
        <f>'к среднему по РА'!AC13</f>
        <v>#REF!</v>
      </c>
      <c r="AS13" s="45" t="e">
        <f>коэффициенты!AA13</f>
        <v>#REF!</v>
      </c>
      <c r="AT13" s="49" t="e">
        <f t="shared" si="15"/>
        <v>#REF!</v>
      </c>
      <c r="AU13" s="45" t="e">
        <f>'к среднему по РА'!AE13</f>
        <v>#REF!</v>
      </c>
      <c r="AV13" s="45" t="e">
        <f>коэффициенты!AC13</f>
        <v>#REF!</v>
      </c>
      <c r="AW13" s="51" t="e">
        <f t="shared" si="16"/>
        <v>#REF!</v>
      </c>
      <c r="AX13" s="45" t="e">
        <f>'к среднему по РА'!AG13</f>
        <v>#REF!</v>
      </c>
      <c r="AY13" s="45" t="e">
        <f>коэффициенты!AE13</f>
        <v>#REF!</v>
      </c>
      <c r="AZ13" s="49" t="e">
        <f t="shared" si="17"/>
        <v>#REF!</v>
      </c>
      <c r="BA13" s="45" t="e">
        <f>'к среднему по РА'!AI13</f>
        <v>#REF!</v>
      </c>
      <c r="BB13" s="45" t="e">
        <f>коэффициенты!AG13</f>
        <v>#REF!</v>
      </c>
      <c r="BC13" s="51" t="e">
        <f t="shared" si="18"/>
        <v>#REF!</v>
      </c>
      <c r="BD13" s="45" t="e">
        <f>'к среднему по РА'!AK13</f>
        <v>#REF!</v>
      </c>
      <c r="BE13" s="45" t="e">
        <f>коэффициенты!AI13</f>
        <v>#REF!</v>
      </c>
      <c r="BF13" s="49" t="e">
        <f t="shared" si="19"/>
        <v>#REF!</v>
      </c>
      <c r="BG13" s="45" t="e">
        <f>'к среднему по РА'!#REF!</f>
        <v>#REF!</v>
      </c>
      <c r="BH13" s="45" t="e">
        <f>коэффициенты!#REF!</f>
        <v>#REF!</v>
      </c>
      <c r="BI13" s="51" t="e">
        <f t="shared" si="20"/>
        <v>#REF!</v>
      </c>
      <c r="BJ13" s="45" t="e">
        <f>'к среднему по РА'!AM13</f>
        <v>#REF!</v>
      </c>
      <c r="BK13" s="45" t="e">
        <f>коэффициенты!AK13</f>
        <v>#REF!</v>
      </c>
      <c r="BL13" s="49" t="e">
        <f t="shared" si="21"/>
        <v>#REF!</v>
      </c>
      <c r="BM13" s="45" t="e">
        <f>'к среднему по РА'!AO13</f>
        <v>#REF!</v>
      </c>
      <c r="BN13" s="45" t="e">
        <f>коэффициенты!AM13</f>
        <v>#REF!</v>
      </c>
      <c r="BO13" s="51" t="e">
        <f t="shared" si="22"/>
        <v>#REF!</v>
      </c>
      <c r="BP13" s="45" t="e">
        <f>'к среднему по РА'!AQ13</f>
        <v>#REF!</v>
      </c>
      <c r="BQ13" s="45" t="e">
        <f>коэффициенты!AO13</f>
        <v>#REF!</v>
      </c>
      <c r="BR13" s="49" t="e">
        <f t="shared" si="23"/>
        <v>#REF!</v>
      </c>
      <c r="BS13" s="45" t="e">
        <f>'к среднему по РА'!AS13</f>
        <v>#REF!</v>
      </c>
      <c r="BT13" s="45" t="e">
        <f>коэффициенты!AQ13</f>
        <v>#REF!</v>
      </c>
      <c r="BU13" s="51" t="e">
        <f t="shared" si="24"/>
        <v>#REF!</v>
      </c>
      <c r="BV13" s="45" t="e">
        <f>'к среднему по РА'!AY13</f>
        <v>#REF!</v>
      </c>
      <c r="BW13" s="45" t="e">
        <f>коэффициенты!#REF!</f>
        <v>#REF!</v>
      </c>
      <c r="BX13" s="49" t="e">
        <f t="shared" si="25"/>
        <v>#REF!</v>
      </c>
      <c r="BY13" s="45" t="e">
        <f>'к среднему по РА'!#REF!</f>
        <v>#REF!</v>
      </c>
      <c r="BZ13" s="45" t="e">
        <f>коэффициенты!#REF!</f>
        <v>#REF!</v>
      </c>
      <c r="CA13" s="51" t="e">
        <f t="shared" si="26"/>
        <v>#REF!</v>
      </c>
      <c r="CB13" s="45" t="e">
        <f>'к среднему по РА'!BG13</f>
        <v>#REF!</v>
      </c>
      <c r="CC13" s="45" t="e">
        <f>коэффициенты!AS13</f>
        <v>#REF!</v>
      </c>
      <c r="CD13" s="49" t="e">
        <f t="shared" si="27"/>
        <v>#REF!</v>
      </c>
      <c r="CE13" s="45" t="e">
        <f>'к среднему по РА'!#REF!</f>
        <v>#REF!</v>
      </c>
      <c r="CF13" s="45" t="e">
        <f>коэффициенты!AU13</f>
        <v>#REF!</v>
      </c>
      <c r="CG13" s="51" t="e">
        <f t="shared" si="28"/>
        <v>#REF!</v>
      </c>
      <c r="CH13" s="45" t="e">
        <f>'к среднему по РА'!BI13</f>
        <v>#REF!</v>
      </c>
      <c r="CI13" s="45" t="e">
        <f>коэффициенты!AW13</f>
        <v>#REF!</v>
      </c>
      <c r="CJ13" s="49" t="e">
        <f t="shared" si="29"/>
        <v>#REF!</v>
      </c>
      <c r="CK13" s="45" t="e">
        <f>'к среднему по РА'!#REF!</f>
        <v>#REF!</v>
      </c>
      <c r="CL13" s="45" t="e">
        <f>коэффициенты!#REF!</f>
        <v>#REF!</v>
      </c>
      <c r="CM13" s="51" t="e">
        <f t="shared" si="30"/>
        <v>#REF!</v>
      </c>
      <c r="CN13" s="45" t="e">
        <f>'к среднему по РА'!#REF!</f>
        <v>#REF!</v>
      </c>
      <c r="CO13" s="45" t="e">
        <f>коэффициенты!AY13</f>
        <v>#REF!</v>
      </c>
      <c r="CP13" s="101" t="e">
        <f t="shared" si="31"/>
        <v>#REF!</v>
      </c>
      <c r="CQ13" s="45" t="e">
        <f>'к среднему по РА'!#REF!</f>
        <v>#REF!</v>
      </c>
      <c r="CR13" s="45" t="e">
        <f>коэффициенты!#REF!</f>
        <v>#REF!</v>
      </c>
      <c r="CS13" s="50" t="e">
        <f t="shared" si="32"/>
        <v>#REF!</v>
      </c>
      <c r="CT13" s="45" t="e">
        <f>'к среднему по РА'!BK13</f>
        <v>#REF!</v>
      </c>
      <c r="CU13" s="45" t="e">
        <f>коэффициенты!BA13</f>
        <v>#REF!</v>
      </c>
      <c r="CV13" s="49" t="e">
        <f t="shared" si="33"/>
        <v>#REF!</v>
      </c>
      <c r="CW13" s="45" t="e">
        <f>'к среднему по РА'!#REF!</f>
        <v>#REF!</v>
      </c>
      <c r="CX13" s="45" t="e">
        <f>коэффициенты!#REF!</f>
        <v>#REF!</v>
      </c>
      <c r="CY13" s="51" t="e">
        <f t="shared" si="34"/>
        <v>#REF!</v>
      </c>
      <c r="CZ13" s="45" t="e">
        <f>'к среднему по РА'!BM13</f>
        <v>#REF!</v>
      </c>
      <c r="DA13" s="45" t="e">
        <f>коэффициенты!BC13</f>
        <v>#REF!</v>
      </c>
      <c r="DB13" s="49" t="e">
        <f t="shared" si="35"/>
        <v>#REF!</v>
      </c>
      <c r="DC13" s="45" t="e">
        <f>'к среднему по РА'!#REF!</f>
        <v>#REF!</v>
      </c>
      <c r="DD13" s="45" t="e">
        <f>коэффициенты!#REF!</f>
        <v>#REF!</v>
      </c>
      <c r="DE13" s="51" t="e">
        <f t="shared" si="36"/>
        <v>#REF!</v>
      </c>
      <c r="DF13" s="45" t="e">
        <f>'к среднему по РА'!#REF!</f>
        <v>#REF!</v>
      </c>
      <c r="DG13" s="45" t="e">
        <f>коэффициенты!#REF!</f>
        <v>#REF!</v>
      </c>
      <c r="DH13" s="49" t="e">
        <f t="shared" si="37"/>
        <v>#REF!</v>
      </c>
      <c r="DI13" s="45" t="e">
        <f>'к среднему по РА'!#REF!</f>
        <v>#REF!</v>
      </c>
      <c r="DJ13" s="45" t="e">
        <f>коэффициенты!BG13</f>
        <v>#REF!</v>
      </c>
      <c r="DK13" s="49" t="e">
        <f t="shared" si="38"/>
        <v>#REF!</v>
      </c>
      <c r="DL13" s="45" t="e">
        <f>'к среднему по РА'!#REF!</f>
        <v>#REF!</v>
      </c>
      <c r="DM13" s="45" t="e">
        <f>коэффициенты!#REF!</f>
        <v>#REF!</v>
      </c>
      <c r="DN13" s="51" t="e">
        <f t="shared" si="39"/>
        <v>#REF!</v>
      </c>
      <c r="DO13" s="45" t="e">
        <f>'к среднему по РА'!#REF!</f>
        <v>#REF!</v>
      </c>
      <c r="DP13" s="45" t="e">
        <f>коэффициенты!BI13</f>
        <v>#REF!</v>
      </c>
      <c r="DQ13" s="49" t="e">
        <f t="shared" si="40"/>
        <v>#REF!</v>
      </c>
      <c r="DR13" s="45" t="e">
        <f>'к среднему по РА'!#REF!</f>
        <v>#REF!</v>
      </c>
      <c r="DS13" s="45" t="e">
        <f>коэффициенты!#REF!</f>
        <v>#REF!</v>
      </c>
      <c r="DT13" s="49" t="e">
        <f t="shared" si="41"/>
        <v>#REF!</v>
      </c>
      <c r="DU13" s="45" t="e">
        <f>'к среднему по РА'!#REF!</f>
        <v>#REF!</v>
      </c>
      <c r="DV13" s="45" t="e">
        <f>коэффициенты!BK13</f>
        <v>#REF!</v>
      </c>
      <c r="DW13" s="49" t="e">
        <f t="shared" si="42"/>
        <v>#REF!</v>
      </c>
      <c r="DX13" s="45" t="e">
        <f>'к среднему по РА'!#REF!</f>
        <v>#REF!</v>
      </c>
      <c r="DY13" s="45" t="e">
        <f>коэффициенты!#REF!</f>
        <v>#REF!</v>
      </c>
      <c r="DZ13" s="49" t="e">
        <f t="shared" si="43"/>
        <v>#REF!</v>
      </c>
      <c r="EA13" s="45" t="e">
        <f>'к среднему по РА'!#REF!</f>
        <v>#REF!</v>
      </c>
      <c r="EB13" s="45" t="e">
        <f>коэффициенты!#REF!</f>
        <v>#REF!</v>
      </c>
      <c r="EC13" s="49" t="e">
        <f t="shared" si="44"/>
        <v>#REF!</v>
      </c>
      <c r="ED13" s="45" t="e">
        <f>'к среднему по РА'!#REF!</f>
        <v>#REF!</v>
      </c>
      <c r="EE13" s="45" t="e">
        <f>коэффициенты!#REF!</f>
        <v>#REF!</v>
      </c>
      <c r="EF13" s="49" t="e">
        <f t="shared" si="45"/>
        <v>#REF!</v>
      </c>
      <c r="EG13" s="45" t="e">
        <f>'к среднему по РА'!#REF!</f>
        <v>#REF!</v>
      </c>
      <c r="EH13" s="45" t="e">
        <f>коэффициенты!#REF!</f>
        <v>#REF!</v>
      </c>
      <c r="EI13" s="51" t="e">
        <f t="shared" si="46"/>
        <v>#REF!</v>
      </c>
      <c r="EJ13" s="45" t="e">
        <f>'к среднему по РА'!#REF!</f>
        <v>#REF!</v>
      </c>
      <c r="EK13" s="45" t="e">
        <f>коэффициенты!#REF!</f>
        <v>#REF!</v>
      </c>
      <c r="EL13" s="49" t="e">
        <f t="shared" si="47"/>
        <v>#REF!</v>
      </c>
      <c r="EM13" s="45" t="e">
        <f>'к среднему по РА'!#REF!</f>
        <v>#REF!</v>
      </c>
      <c r="EN13" s="45" t="e">
        <f>коэффициенты!#REF!</f>
        <v>#REF!</v>
      </c>
      <c r="EO13" s="51" t="e">
        <f t="shared" si="48"/>
        <v>#REF!</v>
      </c>
      <c r="EP13" s="96" t="e">
        <f>'к среднему по РА'!#REF!</f>
        <v>#REF!</v>
      </c>
      <c r="EQ13" s="98" t="e">
        <f>коэффициенты!#REF!</f>
        <v>#REF!</v>
      </c>
      <c r="ER13" s="49" t="e">
        <f t="shared" si="49"/>
        <v>#REF!</v>
      </c>
      <c r="ES13" s="84">
        <v>15</v>
      </c>
      <c r="ET13" s="165">
        <v>0</v>
      </c>
      <c r="EU13" s="84">
        <f t="shared" si="50"/>
        <v>15</v>
      </c>
      <c r="EV13" s="166">
        <f t="shared" si="51"/>
        <v>1</v>
      </c>
      <c r="EW13" s="167">
        <f t="shared" si="52"/>
        <v>1</v>
      </c>
      <c r="EX13" s="125">
        <v>8</v>
      </c>
      <c r="EY13" s="126">
        <v>8</v>
      </c>
      <c r="EZ13" s="65">
        <f t="shared" si="53"/>
        <v>1</v>
      </c>
      <c r="FA13" s="88">
        <f t="shared" si="61"/>
        <v>1</v>
      </c>
      <c r="FB13" s="91" t="e">
        <f t="shared" si="54"/>
        <v>#REF!</v>
      </c>
      <c r="FC13" s="91" t="e">
        <f t="shared" si="55"/>
        <v>#REF!</v>
      </c>
      <c r="FD13" s="99" t="e">
        <f t="shared" si="56"/>
        <v>#REF!</v>
      </c>
      <c r="FE13" s="99" t="e">
        <f t="shared" si="0"/>
        <v>#REF!</v>
      </c>
      <c r="FF13" s="99" t="e">
        <f t="shared" si="57"/>
        <v>#REF!</v>
      </c>
      <c r="FG13" s="99">
        <f t="shared" si="58"/>
        <v>0.04</v>
      </c>
      <c r="FH13" s="99">
        <f t="shared" si="59"/>
        <v>0.06</v>
      </c>
      <c r="FI13" s="92" t="e">
        <f t="shared" si="60"/>
        <v>#REF!</v>
      </c>
      <c r="FJ13" s="92">
        <v>7</v>
      </c>
    </row>
    <row r="14" spans="1:166" s="46" customFormat="1" ht="20.45" customHeight="1">
      <c r="A14" s="48" t="s">
        <v>42</v>
      </c>
      <c r="B14" s="45" t="e">
        <f>'к среднему по РА'!E14</f>
        <v>#REF!</v>
      </c>
      <c r="C14" s="45" t="e">
        <f>коэффициенты!E14</f>
        <v>#REF!</v>
      </c>
      <c r="D14" s="43" t="e">
        <f t="shared" si="1"/>
        <v>#REF!</v>
      </c>
      <c r="E14" s="45" t="e">
        <f>'к среднему по РА'!#REF!</f>
        <v>#REF!</v>
      </c>
      <c r="F14" s="24" t="e">
        <f>коэффициенты!#REF!</f>
        <v>#REF!</v>
      </c>
      <c r="G14" s="51" t="e">
        <f t="shared" si="2"/>
        <v>#REF!</v>
      </c>
      <c r="H14" s="45" t="e">
        <f>'к среднему по РА'!G14</f>
        <v>#REF!</v>
      </c>
      <c r="I14" s="45" t="e">
        <f>коэффициенты!G14</f>
        <v>#REF!</v>
      </c>
      <c r="J14" s="43" t="e">
        <f t="shared" si="3"/>
        <v>#REF!</v>
      </c>
      <c r="K14" s="45" t="e">
        <f>'к среднему по РА'!I14</f>
        <v>#REF!</v>
      </c>
      <c r="L14" s="24" t="e">
        <f>коэффициенты!I14</f>
        <v>#REF!</v>
      </c>
      <c r="M14" s="51" t="e">
        <f t="shared" si="4"/>
        <v>#REF!</v>
      </c>
      <c r="N14" s="45">
        <f>'к среднему по РА'!K14</f>
        <v>0</v>
      </c>
      <c r="O14" s="45" t="e">
        <f>коэффициенты!#REF!</f>
        <v>#REF!</v>
      </c>
      <c r="P14" s="43" t="e">
        <f t="shared" si="5"/>
        <v>#REF!</v>
      </c>
      <c r="Q14" s="45" t="e">
        <f>'к среднему по РА'!M14</f>
        <v>#REF!</v>
      </c>
      <c r="R14" s="24" t="e">
        <f>коэффициенты!K14</f>
        <v>#REF!</v>
      </c>
      <c r="S14" s="51" t="e">
        <f t="shared" si="6"/>
        <v>#REF!</v>
      </c>
      <c r="T14" s="45" t="e">
        <f>'к среднему по РА'!O14</f>
        <v>#REF!</v>
      </c>
      <c r="U14" s="45" t="e">
        <f>коэффициенты!M14</f>
        <v>#REF!</v>
      </c>
      <c r="V14" s="49" t="e">
        <f t="shared" si="7"/>
        <v>#REF!</v>
      </c>
      <c r="W14" s="45" t="e">
        <f>'к среднему по РА'!#REF!</f>
        <v>#REF!</v>
      </c>
      <c r="X14" s="24" t="e">
        <f>коэффициенты!#REF!</f>
        <v>#REF!</v>
      </c>
      <c r="Y14" s="51" t="e">
        <f t="shared" si="8"/>
        <v>#REF!</v>
      </c>
      <c r="Z14" s="45" t="e">
        <f>'к среднему по РА'!Q14</f>
        <v>#REF!</v>
      </c>
      <c r="AA14" s="45" t="e">
        <f>коэффициенты!O14</f>
        <v>#REF!</v>
      </c>
      <c r="AB14" s="49" t="e">
        <f t="shared" si="9"/>
        <v>#REF!</v>
      </c>
      <c r="AC14" s="45" t="e">
        <f>'к среднему по РА'!S14</f>
        <v>#REF!</v>
      </c>
      <c r="AD14" s="24" t="e">
        <f>коэффициенты!Q14</f>
        <v>#REF!</v>
      </c>
      <c r="AE14" s="51" t="e">
        <f t="shared" si="10"/>
        <v>#REF!</v>
      </c>
      <c r="AF14" s="45" t="e">
        <f>'к среднему по РА'!Y14</f>
        <v>#REF!</v>
      </c>
      <c r="AG14" s="45" t="e">
        <f>коэффициенты!S14</f>
        <v>#REF!</v>
      </c>
      <c r="AH14" s="49" t="e">
        <f t="shared" si="11"/>
        <v>#REF!</v>
      </c>
      <c r="AI14" s="45" t="e">
        <f>'к среднему по РА'!AA14</f>
        <v>#REF!</v>
      </c>
      <c r="AJ14" s="24" t="e">
        <f>коэффициенты!U14</f>
        <v>#REF!</v>
      </c>
      <c r="AK14" s="51" t="e">
        <f t="shared" si="12"/>
        <v>#REF!</v>
      </c>
      <c r="AL14" s="45" t="e">
        <f>'к среднему по РА'!U14</f>
        <v>#REF!</v>
      </c>
      <c r="AM14" s="45" t="e">
        <f>коэффициенты!W14</f>
        <v>#REF!</v>
      </c>
      <c r="AN14" s="49" t="e">
        <f t="shared" si="13"/>
        <v>#REF!</v>
      </c>
      <c r="AO14" s="45" t="e">
        <f>'к среднему по РА'!W14</f>
        <v>#REF!</v>
      </c>
      <c r="AP14" s="24" t="e">
        <f>коэффициенты!Y14</f>
        <v>#REF!</v>
      </c>
      <c r="AQ14" s="51" t="e">
        <f t="shared" si="14"/>
        <v>#REF!</v>
      </c>
      <c r="AR14" s="45" t="e">
        <f>'к среднему по РА'!AC14</f>
        <v>#REF!</v>
      </c>
      <c r="AS14" s="45" t="e">
        <f>коэффициенты!AA14</f>
        <v>#REF!</v>
      </c>
      <c r="AT14" s="49" t="e">
        <f t="shared" si="15"/>
        <v>#REF!</v>
      </c>
      <c r="AU14" s="45" t="e">
        <f>'к среднему по РА'!AE14</f>
        <v>#REF!</v>
      </c>
      <c r="AV14" s="45" t="e">
        <f>коэффициенты!AC14</f>
        <v>#REF!</v>
      </c>
      <c r="AW14" s="51" t="e">
        <f t="shared" si="16"/>
        <v>#REF!</v>
      </c>
      <c r="AX14" s="45" t="e">
        <f>'к среднему по РА'!AG14</f>
        <v>#REF!</v>
      </c>
      <c r="AY14" s="45" t="e">
        <f>коэффициенты!AE14</f>
        <v>#REF!</v>
      </c>
      <c r="AZ14" s="49" t="e">
        <f t="shared" si="17"/>
        <v>#REF!</v>
      </c>
      <c r="BA14" s="45" t="e">
        <f>'к среднему по РА'!AI14</f>
        <v>#REF!</v>
      </c>
      <c r="BB14" s="45" t="e">
        <f>коэффициенты!AG14</f>
        <v>#REF!</v>
      </c>
      <c r="BC14" s="51" t="e">
        <f t="shared" si="18"/>
        <v>#REF!</v>
      </c>
      <c r="BD14" s="45" t="e">
        <f>'к среднему по РА'!AK14</f>
        <v>#REF!</v>
      </c>
      <c r="BE14" s="45" t="e">
        <f>коэффициенты!AI14</f>
        <v>#REF!</v>
      </c>
      <c r="BF14" s="49" t="e">
        <f t="shared" si="19"/>
        <v>#REF!</v>
      </c>
      <c r="BG14" s="45" t="e">
        <f>'к среднему по РА'!#REF!</f>
        <v>#REF!</v>
      </c>
      <c r="BH14" s="45" t="e">
        <f>коэффициенты!#REF!</f>
        <v>#REF!</v>
      </c>
      <c r="BI14" s="51" t="e">
        <f t="shared" si="20"/>
        <v>#REF!</v>
      </c>
      <c r="BJ14" s="45" t="e">
        <f>'к среднему по РА'!AM14</f>
        <v>#REF!</v>
      </c>
      <c r="BK14" s="45" t="e">
        <f>коэффициенты!AK14</f>
        <v>#REF!</v>
      </c>
      <c r="BL14" s="49" t="e">
        <f t="shared" si="21"/>
        <v>#REF!</v>
      </c>
      <c r="BM14" s="45" t="e">
        <f>'к среднему по РА'!AO14</f>
        <v>#REF!</v>
      </c>
      <c r="BN14" s="45" t="e">
        <f>коэффициенты!AM14</f>
        <v>#REF!</v>
      </c>
      <c r="BO14" s="51" t="e">
        <f t="shared" si="22"/>
        <v>#REF!</v>
      </c>
      <c r="BP14" s="45" t="e">
        <f>'к среднему по РА'!AQ14</f>
        <v>#REF!</v>
      </c>
      <c r="BQ14" s="45" t="e">
        <f>коэффициенты!AO14</f>
        <v>#REF!</v>
      </c>
      <c r="BR14" s="49" t="e">
        <f t="shared" si="23"/>
        <v>#REF!</v>
      </c>
      <c r="BS14" s="45" t="e">
        <f>'к среднему по РА'!AS14</f>
        <v>#REF!</v>
      </c>
      <c r="BT14" s="45" t="e">
        <f>коэффициенты!AQ14</f>
        <v>#REF!</v>
      </c>
      <c r="BU14" s="51" t="e">
        <f t="shared" si="24"/>
        <v>#REF!</v>
      </c>
      <c r="BV14" s="45" t="e">
        <f>'к среднему по РА'!AY14</f>
        <v>#REF!</v>
      </c>
      <c r="BW14" s="45" t="e">
        <f>коэффициенты!#REF!</f>
        <v>#REF!</v>
      </c>
      <c r="BX14" s="49" t="e">
        <f t="shared" si="25"/>
        <v>#REF!</v>
      </c>
      <c r="BY14" s="45" t="e">
        <f>'к среднему по РА'!#REF!</f>
        <v>#REF!</v>
      </c>
      <c r="BZ14" s="45" t="e">
        <f>коэффициенты!#REF!</f>
        <v>#REF!</v>
      </c>
      <c r="CA14" s="51" t="e">
        <f t="shared" si="26"/>
        <v>#REF!</v>
      </c>
      <c r="CB14" s="45" t="e">
        <f>'к среднему по РА'!BG14</f>
        <v>#REF!</v>
      </c>
      <c r="CC14" s="45" t="e">
        <f>коэффициенты!AS14</f>
        <v>#REF!</v>
      </c>
      <c r="CD14" s="49" t="e">
        <f t="shared" si="27"/>
        <v>#REF!</v>
      </c>
      <c r="CE14" s="45" t="e">
        <f>'к среднему по РА'!#REF!</f>
        <v>#REF!</v>
      </c>
      <c r="CF14" s="45" t="e">
        <f>коэффициенты!AU14</f>
        <v>#REF!</v>
      </c>
      <c r="CG14" s="51" t="e">
        <f t="shared" si="28"/>
        <v>#REF!</v>
      </c>
      <c r="CH14" s="45" t="e">
        <f>'к среднему по РА'!BI14</f>
        <v>#REF!</v>
      </c>
      <c r="CI14" s="45" t="e">
        <f>коэффициенты!AW14</f>
        <v>#REF!</v>
      </c>
      <c r="CJ14" s="49" t="e">
        <f t="shared" si="29"/>
        <v>#REF!</v>
      </c>
      <c r="CK14" s="45" t="e">
        <f>'к среднему по РА'!#REF!</f>
        <v>#REF!</v>
      </c>
      <c r="CL14" s="45" t="e">
        <f>коэффициенты!#REF!</f>
        <v>#REF!</v>
      </c>
      <c r="CM14" s="51" t="e">
        <f t="shared" si="30"/>
        <v>#REF!</v>
      </c>
      <c r="CN14" s="45" t="e">
        <f>'к среднему по РА'!#REF!</f>
        <v>#REF!</v>
      </c>
      <c r="CO14" s="45" t="e">
        <f>коэффициенты!AY14</f>
        <v>#REF!</v>
      </c>
      <c r="CP14" s="101" t="e">
        <f t="shared" si="31"/>
        <v>#REF!</v>
      </c>
      <c r="CQ14" s="45" t="e">
        <f>'к среднему по РА'!#REF!</f>
        <v>#REF!</v>
      </c>
      <c r="CR14" s="45" t="e">
        <f>коэффициенты!#REF!</f>
        <v>#REF!</v>
      </c>
      <c r="CS14" s="50" t="e">
        <f t="shared" si="32"/>
        <v>#REF!</v>
      </c>
      <c r="CT14" s="45" t="e">
        <f>'к среднему по РА'!BK14</f>
        <v>#REF!</v>
      </c>
      <c r="CU14" s="45" t="e">
        <f>коэффициенты!BA14</f>
        <v>#REF!</v>
      </c>
      <c r="CV14" s="49" t="e">
        <f t="shared" si="33"/>
        <v>#REF!</v>
      </c>
      <c r="CW14" s="45" t="e">
        <f>'к среднему по РА'!#REF!</f>
        <v>#REF!</v>
      </c>
      <c r="CX14" s="45" t="e">
        <f>коэффициенты!#REF!</f>
        <v>#REF!</v>
      </c>
      <c r="CY14" s="51" t="e">
        <f t="shared" si="34"/>
        <v>#REF!</v>
      </c>
      <c r="CZ14" s="45" t="e">
        <f>'к среднему по РА'!BM14</f>
        <v>#REF!</v>
      </c>
      <c r="DA14" s="45" t="e">
        <f>коэффициенты!BC14</f>
        <v>#REF!</v>
      </c>
      <c r="DB14" s="49" t="e">
        <f t="shared" si="35"/>
        <v>#REF!</v>
      </c>
      <c r="DC14" s="45" t="e">
        <f>'к среднему по РА'!#REF!</f>
        <v>#REF!</v>
      </c>
      <c r="DD14" s="45" t="e">
        <f>коэффициенты!#REF!</f>
        <v>#REF!</v>
      </c>
      <c r="DE14" s="51" t="e">
        <f t="shared" si="36"/>
        <v>#REF!</v>
      </c>
      <c r="DF14" s="45" t="e">
        <f>'к среднему по РА'!#REF!</f>
        <v>#REF!</v>
      </c>
      <c r="DG14" s="45" t="e">
        <f>коэффициенты!#REF!</f>
        <v>#REF!</v>
      </c>
      <c r="DH14" s="49" t="e">
        <f t="shared" si="37"/>
        <v>#REF!</v>
      </c>
      <c r="DI14" s="45" t="e">
        <f>'к среднему по РА'!#REF!</f>
        <v>#REF!</v>
      </c>
      <c r="DJ14" s="45" t="e">
        <f>коэффициенты!BG14</f>
        <v>#REF!</v>
      </c>
      <c r="DK14" s="49" t="e">
        <f t="shared" si="38"/>
        <v>#REF!</v>
      </c>
      <c r="DL14" s="45" t="e">
        <f>'к среднему по РА'!#REF!</f>
        <v>#REF!</v>
      </c>
      <c r="DM14" s="45" t="e">
        <f>коэффициенты!#REF!</f>
        <v>#REF!</v>
      </c>
      <c r="DN14" s="51" t="e">
        <f t="shared" si="39"/>
        <v>#REF!</v>
      </c>
      <c r="DO14" s="45" t="e">
        <f>'к среднему по РА'!#REF!</f>
        <v>#REF!</v>
      </c>
      <c r="DP14" s="45" t="e">
        <f>коэффициенты!BI14</f>
        <v>#REF!</v>
      </c>
      <c r="DQ14" s="49" t="e">
        <f t="shared" si="40"/>
        <v>#REF!</v>
      </c>
      <c r="DR14" s="45" t="e">
        <f>'к среднему по РА'!#REF!</f>
        <v>#REF!</v>
      </c>
      <c r="DS14" s="45" t="e">
        <f>коэффициенты!#REF!</f>
        <v>#REF!</v>
      </c>
      <c r="DT14" s="49" t="e">
        <f t="shared" si="41"/>
        <v>#REF!</v>
      </c>
      <c r="DU14" s="45" t="e">
        <f>'к среднему по РА'!#REF!</f>
        <v>#REF!</v>
      </c>
      <c r="DV14" s="45" t="e">
        <f>коэффициенты!BK14</f>
        <v>#REF!</v>
      </c>
      <c r="DW14" s="49" t="e">
        <f t="shared" si="42"/>
        <v>#REF!</v>
      </c>
      <c r="DX14" s="45" t="e">
        <f>'к среднему по РА'!#REF!</f>
        <v>#REF!</v>
      </c>
      <c r="DY14" s="45" t="e">
        <f>коэффициенты!#REF!</f>
        <v>#REF!</v>
      </c>
      <c r="DZ14" s="49" t="e">
        <f t="shared" si="43"/>
        <v>#REF!</v>
      </c>
      <c r="EA14" s="45" t="e">
        <f>'к среднему по РА'!#REF!</f>
        <v>#REF!</v>
      </c>
      <c r="EB14" s="45" t="e">
        <f>коэффициенты!#REF!</f>
        <v>#REF!</v>
      </c>
      <c r="EC14" s="49" t="e">
        <f t="shared" si="44"/>
        <v>#REF!</v>
      </c>
      <c r="ED14" s="45" t="e">
        <f>'к среднему по РА'!#REF!</f>
        <v>#REF!</v>
      </c>
      <c r="EE14" s="45" t="e">
        <f>коэффициенты!#REF!</f>
        <v>#REF!</v>
      </c>
      <c r="EF14" s="49" t="e">
        <f t="shared" si="45"/>
        <v>#REF!</v>
      </c>
      <c r="EG14" s="45" t="e">
        <f>'к среднему по РА'!#REF!</f>
        <v>#REF!</v>
      </c>
      <c r="EH14" s="45" t="e">
        <f>коэффициенты!#REF!</f>
        <v>#REF!</v>
      </c>
      <c r="EI14" s="51" t="e">
        <f t="shared" si="46"/>
        <v>#REF!</v>
      </c>
      <c r="EJ14" s="45" t="e">
        <f>'к среднему по РА'!#REF!</f>
        <v>#REF!</v>
      </c>
      <c r="EK14" s="45" t="e">
        <f>коэффициенты!#REF!</f>
        <v>#REF!</v>
      </c>
      <c r="EL14" s="49" t="e">
        <f t="shared" si="47"/>
        <v>#REF!</v>
      </c>
      <c r="EM14" s="45" t="e">
        <f>'к среднему по РА'!#REF!</f>
        <v>#REF!</v>
      </c>
      <c r="EN14" s="45" t="e">
        <f>коэффициенты!#REF!</f>
        <v>#REF!</v>
      </c>
      <c r="EO14" s="51" t="e">
        <f t="shared" si="48"/>
        <v>#REF!</v>
      </c>
      <c r="EP14" s="96" t="e">
        <f>'к среднему по РА'!#REF!</f>
        <v>#REF!</v>
      </c>
      <c r="EQ14" s="98" t="e">
        <f>коэффициенты!#REF!</f>
        <v>#REF!</v>
      </c>
      <c r="ER14" s="49" t="e">
        <f t="shared" si="49"/>
        <v>#REF!</v>
      </c>
      <c r="ES14" s="84">
        <v>15</v>
      </c>
      <c r="ET14" s="165">
        <v>0</v>
      </c>
      <c r="EU14" s="84">
        <f t="shared" si="50"/>
        <v>15</v>
      </c>
      <c r="EV14" s="166">
        <f t="shared" si="51"/>
        <v>1</v>
      </c>
      <c r="EW14" s="167">
        <f t="shared" si="52"/>
        <v>1</v>
      </c>
      <c r="EX14" s="125">
        <v>9</v>
      </c>
      <c r="EY14" s="126">
        <v>9</v>
      </c>
      <c r="EZ14" s="65">
        <f t="shared" si="53"/>
        <v>1</v>
      </c>
      <c r="FA14" s="88">
        <f t="shared" si="61"/>
        <v>1</v>
      </c>
      <c r="FB14" s="91" t="e">
        <f t="shared" si="54"/>
        <v>#REF!</v>
      </c>
      <c r="FC14" s="91" t="e">
        <f t="shared" si="55"/>
        <v>#REF!</v>
      </c>
      <c r="FD14" s="99" t="e">
        <f t="shared" si="56"/>
        <v>#REF!</v>
      </c>
      <c r="FE14" s="99" t="e">
        <f t="shared" si="0"/>
        <v>#REF!</v>
      </c>
      <c r="FF14" s="99" t="e">
        <f t="shared" si="57"/>
        <v>#REF!</v>
      </c>
      <c r="FG14" s="99">
        <f t="shared" si="58"/>
        <v>0.04</v>
      </c>
      <c r="FH14" s="99">
        <f t="shared" si="59"/>
        <v>0.06</v>
      </c>
      <c r="FI14" s="92" t="e">
        <f t="shared" si="60"/>
        <v>#REF!</v>
      </c>
      <c r="FJ14" s="92">
        <v>4</v>
      </c>
    </row>
    <row r="15" spans="1:166" ht="15.75">
      <c r="A15" s="32" t="s">
        <v>43</v>
      </c>
      <c r="B15" s="45"/>
      <c r="C15" s="66"/>
      <c r="D15" s="34"/>
      <c r="E15" s="34"/>
      <c r="F15" s="35"/>
      <c r="G15" s="35"/>
      <c r="H15" s="36"/>
      <c r="I15" s="67"/>
      <c r="J15" s="34"/>
      <c r="K15" s="34"/>
      <c r="L15" s="34"/>
      <c r="M15" s="34"/>
      <c r="N15" s="68"/>
      <c r="O15" s="68"/>
      <c r="P15" s="34"/>
      <c r="Q15" s="34"/>
      <c r="R15" s="34"/>
      <c r="S15" s="34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34"/>
      <c r="AF15" s="68"/>
      <c r="AG15" s="68"/>
      <c r="AH15" s="68"/>
      <c r="AI15" s="34"/>
      <c r="AJ15" s="34"/>
      <c r="AK15" s="34"/>
      <c r="AL15" s="68"/>
      <c r="AM15" s="68"/>
      <c r="AN15" s="69"/>
      <c r="AO15" s="69"/>
      <c r="AP15" s="69"/>
      <c r="AQ15" s="69"/>
      <c r="AR15" s="68"/>
      <c r="AS15" s="68"/>
      <c r="AT15" s="34"/>
      <c r="AU15" s="34"/>
      <c r="AV15" s="34"/>
      <c r="AW15" s="36"/>
      <c r="AX15" s="70"/>
      <c r="AY15" s="70"/>
      <c r="AZ15" s="34"/>
      <c r="BA15" s="34"/>
      <c r="BB15" s="34"/>
      <c r="BC15" s="34"/>
      <c r="BD15" s="70"/>
      <c r="BE15" s="70"/>
      <c r="BF15" s="34"/>
      <c r="BG15" s="34"/>
      <c r="BH15" s="34"/>
      <c r="BI15" s="34"/>
      <c r="BJ15" s="36"/>
      <c r="BK15" s="36"/>
      <c r="BL15" s="34"/>
      <c r="BM15" s="34"/>
      <c r="BN15" s="34"/>
      <c r="BO15" s="36"/>
      <c r="BP15" s="36"/>
      <c r="BQ15" s="36"/>
      <c r="BR15" s="34"/>
      <c r="BS15" s="34"/>
      <c r="BT15" s="34"/>
      <c r="BU15" s="34"/>
      <c r="BV15" s="37"/>
      <c r="BW15" s="34"/>
      <c r="BX15" s="36"/>
      <c r="BY15" s="36"/>
      <c r="BZ15" s="36"/>
      <c r="CA15" s="36"/>
      <c r="CB15" s="36"/>
      <c r="CC15" s="36"/>
      <c r="CD15" s="36"/>
      <c r="CE15" s="34"/>
      <c r="CF15" s="34"/>
      <c r="CG15" s="34"/>
      <c r="CH15" s="36"/>
      <c r="CI15" s="36"/>
      <c r="CJ15" s="36"/>
      <c r="CK15" s="34"/>
      <c r="CL15" s="34"/>
      <c r="CM15" s="34"/>
      <c r="CN15" s="39"/>
      <c r="CO15" s="40"/>
      <c r="CP15" s="41"/>
      <c r="CQ15" s="40"/>
      <c r="CR15" s="40"/>
      <c r="CS15" s="42"/>
      <c r="CT15" s="34"/>
      <c r="CU15" s="34"/>
      <c r="CV15" s="34"/>
      <c r="CW15" s="34"/>
      <c r="CX15" s="34"/>
      <c r="CY15" s="34"/>
      <c r="CZ15" s="68"/>
      <c r="DA15" s="68"/>
      <c r="DB15" s="68"/>
      <c r="DC15" s="34"/>
      <c r="DD15" s="34"/>
      <c r="DE15" s="34"/>
      <c r="DF15" s="71"/>
      <c r="DG15" s="72"/>
      <c r="DH15" s="38"/>
      <c r="DI15" s="70"/>
      <c r="DJ15" s="70"/>
      <c r="DK15" s="70"/>
      <c r="DL15" s="34"/>
      <c r="DM15" s="34"/>
      <c r="DN15" s="34"/>
      <c r="DO15" s="40"/>
      <c r="DP15" s="40"/>
      <c r="DQ15" s="42"/>
      <c r="DR15" s="40"/>
      <c r="DS15" s="40"/>
      <c r="DT15" s="42"/>
      <c r="DU15" s="40"/>
      <c r="DV15" s="40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84">
        <f>SUM(ES4:ES14)</f>
        <v>165</v>
      </c>
      <c r="ET15" s="84">
        <f>SUM(ET4:ET14)</f>
        <v>0</v>
      </c>
      <c r="EU15" s="84">
        <f t="shared" si="50"/>
        <v>165</v>
      </c>
      <c r="EV15" s="166">
        <f t="shared" si="51"/>
        <v>1</v>
      </c>
      <c r="EW15" s="168"/>
      <c r="EX15" s="125">
        <f>SUM(EX4:EX14)</f>
        <v>91</v>
      </c>
      <c r="EY15" s="126">
        <f>SUM(EY4:EY14)</f>
        <v>91</v>
      </c>
      <c r="EZ15" s="87">
        <f t="shared" si="53"/>
        <v>1</v>
      </c>
      <c r="FA15" s="86"/>
      <c r="FB15" s="92"/>
      <c r="FC15" s="92"/>
      <c r="FD15" s="92"/>
      <c r="FE15" s="92"/>
      <c r="FF15" s="92"/>
      <c r="FG15" s="92"/>
      <c r="FH15" s="92"/>
      <c r="FI15" s="92"/>
      <c r="FJ15" s="46"/>
    </row>
    <row r="16" spans="1:166">
      <c r="EZ16" s="52"/>
      <c r="FJ16" s="46"/>
    </row>
    <row r="17" spans="150:166">
      <c r="FJ17" s="46"/>
    </row>
    <row r="18" spans="150:166">
      <c r="ET18" s="46">
        <f>21*2+5</f>
        <v>47</v>
      </c>
      <c r="FJ18" s="46"/>
    </row>
    <row r="19" spans="150:166">
      <c r="FJ19" s="46"/>
    </row>
    <row r="20" spans="150:166">
      <c r="FJ20" s="46"/>
    </row>
    <row r="21" spans="150:166">
      <c r="FJ21" s="46"/>
    </row>
    <row r="22" spans="150:166">
      <c r="FJ22" s="46"/>
    </row>
    <row r="23" spans="150:166">
      <c r="FJ23" s="46"/>
    </row>
    <row r="24" spans="150:166">
      <c r="FJ24" s="46"/>
    </row>
    <row r="25" spans="150:166">
      <c r="FJ25" s="46"/>
    </row>
  </sheetData>
  <protectedRanges>
    <protectedRange password="CE28" sqref="B15 B4:C14 H4:I14 AR4:AS14 AU4:AV14 AX4:AY14 BA4:BB14 BD4:BE14 BG4:BH14 BJ4:BK14 BM4:BN14 BP4:BQ14 BS4:BT14 BV4:BW14 BY4:BZ14 CB4:CC14 CE4:CF14 CH4:CI14 CK4:CL14 CN4:CO14 CQ4:CR14 CT4:CU14 CW4:CX14 CZ4:DA14 DC4:DD14 DI4:DJ14 DL4:DM14 DO4:DP14 ED4:EE14 EG4:EH14 EJ4:EK14 EM4:EN14 DF4:DG14 DR4:DS14 N4:O14 T4:U14 Z4:AA14 AF4:AG14 AL4:AM14 DU4:DV14 DX4:DY14 EA4:EB14" name="Диапазон1"/>
  </protectedRanges>
  <customSheetViews>
    <customSheetView guid="{670BA12C-584B-4B21-AA28-EA53307DA1B4}" scale="80" showPageBreaks="1" printArea="1" hiddenColumns="1" state="hidden" view="pageBreakPreview">
      <pane xSplit="1" topLeftCell="G1" activePane="topRight" state="frozen"/>
      <selection pane="topRight" activeCell="T4" sqref="T4"/>
      <colBreaks count="3" manualBreakCount="3">
        <brk id="13" max="1048575" man="1"/>
        <brk id="79" max="1048575" man="1"/>
        <brk id="129" max="14" man="1"/>
      </colBreaks>
      <pageMargins left="0" right="0" top="0" bottom="0" header="0" footer="0"/>
      <pageSetup paperSize="9" scale="43" orientation="portrait" r:id="rId1"/>
    </customSheetView>
  </customSheetViews>
  <mergeCells count="32">
    <mergeCell ref="BJ2:BO2"/>
    <mergeCell ref="A2:A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  <mergeCell ref="DU2:DW2"/>
    <mergeCell ref="BP2:BU2"/>
    <mergeCell ref="BV2:CA2"/>
    <mergeCell ref="CB2:CG2"/>
    <mergeCell ref="CH2:CM2"/>
    <mergeCell ref="CN2:CS2"/>
    <mergeCell ref="CT2:CY2"/>
    <mergeCell ref="CZ2:DE2"/>
    <mergeCell ref="DF2:DH2"/>
    <mergeCell ref="DI2:DN2"/>
    <mergeCell ref="DO2:DQ2"/>
    <mergeCell ref="DR2:DT2"/>
    <mergeCell ref="EX2:FA2"/>
    <mergeCell ref="FB2:FI2"/>
    <mergeCell ref="DX2:DZ2"/>
    <mergeCell ref="EA2:EC2"/>
    <mergeCell ref="ED2:EI2"/>
    <mergeCell ref="EJ2:EO2"/>
    <mergeCell ref="EP2:ER2"/>
    <mergeCell ref="ES2:EW2"/>
  </mergeCells>
  <pageMargins left="0.7" right="0.7" top="0.75" bottom="0.75" header="0.3" footer="0.3"/>
  <pageSetup paperSize="9" scale="43" orientation="portrait" r:id="rId2"/>
  <colBreaks count="3" manualBreakCount="3">
    <brk id="13" max="1048575" man="1"/>
    <brk id="79" max="1048575" man="1"/>
    <brk id="129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602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RowHeight="12.75"/>
  <cols>
    <col min="1" max="1" width="8.85546875" style="95"/>
    <col min="2" max="2" width="45.7109375" style="131" customWidth="1"/>
    <col min="3" max="4" width="8.85546875" style="141"/>
    <col min="5" max="6" width="8.85546875" style="146"/>
    <col min="7" max="8" width="8.85546875" style="141"/>
    <col min="9" max="10" width="8.85546875" style="146"/>
    <col min="11" max="11" width="8.85546875" style="138"/>
    <col min="12" max="12" width="8.85546875" style="141"/>
    <col min="13" max="14" width="8.85546875" style="146"/>
    <col min="15" max="16" width="8.85546875" style="141"/>
    <col min="17" max="18" width="8.85546875" style="146"/>
    <col min="19" max="20" width="8.85546875" style="141"/>
    <col min="21" max="22" width="8.85546875" style="146"/>
    <col min="23" max="24" width="8.85546875" style="141"/>
    <col min="25" max="26" width="8.85546875" style="146"/>
    <col min="27" max="28" width="8.85546875" style="141"/>
    <col min="29" max="30" width="8.85546875" style="146"/>
    <col min="31" max="32" width="8.85546875" style="141"/>
    <col min="33" max="34" width="8.85546875" style="146"/>
    <col min="35" max="36" width="8.85546875" style="141"/>
    <col min="37" max="38" width="8.85546875" style="146"/>
    <col min="39" max="40" width="8.85546875" style="141"/>
    <col min="41" max="42" width="8.85546875" style="146"/>
    <col min="43" max="44" width="8.85546875" style="141"/>
    <col min="45" max="46" width="8.85546875" style="146"/>
  </cols>
  <sheetData>
    <row r="1" spans="1:47" s="132" customFormat="1" ht="30.6" customHeight="1">
      <c r="B1" s="133"/>
      <c r="C1" s="609" t="s">
        <v>31</v>
      </c>
      <c r="D1" s="610"/>
      <c r="E1" s="610"/>
      <c r="F1" s="611"/>
      <c r="G1" s="612" t="s">
        <v>33</v>
      </c>
      <c r="H1" s="613"/>
      <c r="I1" s="613"/>
      <c r="J1" s="614"/>
      <c r="K1" s="606" t="s">
        <v>34</v>
      </c>
      <c r="L1" s="607"/>
      <c r="M1" s="607"/>
      <c r="N1" s="608"/>
      <c r="O1" s="606" t="s">
        <v>35</v>
      </c>
      <c r="P1" s="607"/>
      <c r="Q1" s="607"/>
      <c r="R1" s="608"/>
      <c r="S1" s="606" t="s">
        <v>36</v>
      </c>
      <c r="T1" s="607"/>
      <c r="U1" s="607"/>
      <c r="V1" s="608"/>
      <c r="W1" s="606" t="s">
        <v>37</v>
      </c>
      <c r="X1" s="607"/>
      <c r="Y1" s="607"/>
      <c r="Z1" s="608"/>
      <c r="AA1" s="606" t="s">
        <v>38</v>
      </c>
      <c r="AB1" s="607"/>
      <c r="AC1" s="607"/>
      <c r="AD1" s="608"/>
      <c r="AE1" s="606" t="s">
        <v>39</v>
      </c>
      <c r="AF1" s="607"/>
      <c r="AG1" s="607"/>
      <c r="AH1" s="608"/>
      <c r="AI1" s="606" t="s">
        <v>40</v>
      </c>
      <c r="AJ1" s="607"/>
      <c r="AK1" s="607"/>
      <c r="AL1" s="608"/>
      <c r="AM1" s="606" t="s">
        <v>41</v>
      </c>
      <c r="AN1" s="607"/>
      <c r="AO1" s="607"/>
      <c r="AP1" s="608"/>
      <c r="AQ1" s="606" t="s">
        <v>42</v>
      </c>
      <c r="AR1" s="607"/>
      <c r="AS1" s="607"/>
      <c r="AT1" s="608"/>
    </row>
    <row r="2" spans="1:47" s="132" customFormat="1" ht="15.75">
      <c r="B2" s="133"/>
      <c r="C2" s="579" t="s">
        <v>191</v>
      </c>
      <c r="D2" s="581"/>
      <c r="E2" s="615" t="s">
        <v>192</v>
      </c>
      <c r="F2" s="616"/>
      <c r="G2" s="579" t="s">
        <v>191</v>
      </c>
      <c r="H2" s="581"/>
      <c r="I2" s="615" t="s">
        <v>192</v>
      </c>
      <c r="J2" s="616"/>
      <c r="K2" s="579" t="s">
        <v>191</v>
      </c>
      <c r="L2" s="581"/>
      <c r="M2" s="615" t="s">
        <v>192</v>
      </c>
      <c r="N2" s="616"/>
      <c r="O2" s="579" t="s">
        <v>191</v>
      </c>
      <c r="P2" s="581"/>
      <c r="Q2" s="615" t="s">
        <v>192</v>
      </c>
      <c r="R2" s="616"/>
      <c r="S2" s="579" t="s">
        <v>191</v>
      </c>
      <c r="T2" s="581"/>
      <c r="U2" s="615" t="s">
        <v>192</v>
      </c>
      <c r="V2" s="616"/>
      <c r="W2" s="579" t="s">
        <v>191</v>
      </c>
      <c r="X2" s="581"/>
      <c r="Y2" s="615" t="s">
        <v>192</v>
      </c>
      <c r="Z2" s="616"/>
      <c r="AA2" s="579" t="s">
        <v>191</v>
      </c>
      <c r="AB2" s="581"/>
      <c r="AC2" s="615" t="s">
        <v>192</v>
      </c>
      <c r="AD2" s="616"/>
      <c r="AE2" s="579" t="s">
        <v>191</v>
      </c>
      <c r="AF2" s="581"/>
      <c r="AG2" s="615" t="s">
        <v>192</v>
      </c>
      <c r="AH2" s="616"/>
      <c r="AI2" s="579" t="s">
        <v>191</v>
      </c>
      <c r="AJ2" s="581"/>
      <c r="AK2" s="615" t="s">
        <v>192</v>
      </c>
      <c r="AL2" s="616"/>
      <c r="AM2" s="579" t="s">
        <v>191</v>
      </c>
      <c r="AN2" s="581"/>
      <c r="AO2" s="615" t="s">
        <v>192</v>
      </c>
      <c r="AP2" s="616"/>
      <c r="AQ2" s="579" t="s">
        <v>191</v>
      </c>
      <c r="AR2" s="581"/>
      <c r="AS2" s="615" t="s">
        <v>192</v>
      </c>
      <c r="AT2" s="616"/>
    </row>
    <row r="3" spans="1:47" s="133" customFormat="1" ht="12">
      <c r="C3" s="135" t="s">
        <v>193</v>
      </c>
      <c r="D3" s="136" t="s">
        <v>194</v>
      </c>
      <c r="E3" s="142" t="s">
        <v>193</v>
      </c>
      <c r="F3" s="143" t="s">
        <v>194</v>
      </c>
      <c r="G3" s="135" t="s">
        <v>193</v>
      </c>
      <c r="H3" s="136" t="s">
        <v>194</v>
      </c>
      <c r="I3" s="142" t="s">
        <v>193</v>
      </c>
      <c r="J3" s="143" t="s">
        <v>194</v>
      </c>
      <c r="K3" s="135" t="s">
        <v>193</v>
      </c>
      <c r="L3" s="136" t="s">
        <v>194</v>
      </c>
      <c r="M3" s="142" t="s">
        <v>193</v>
      </c>
      <c r="N3" s="143" t="s">
        <v>194</v>
      </c>
      <c r="O3" s="135" t="s">
        <v>193</v>
      </c>
      <c r="P3" s="136" t="s">
        <v>194</v>
      </c>
      <c r="Q3" s="142" t="s">
        <v>193</v>
      </c>
      <c r="R3" s="143" t="s">
        <v>194</v>
      </c>
      <c r="S3" s="135" t="s">
        <v>193</v>
      </c>
      <c r="T3" s="136" t="s">
        <v>194</v>
      </c>
      <c r="U3" s="142" t="s">
        <v>193</v>
      </c>
      <c r="V3" s="143" t="s">
        <v>194</v>
      </c>
      <c r="W3" s="135" t="s">
        <v>193</v>
      </c>
      <c r="X3" s="136" t="s">
        <v>194</v>
      </c>
      <c r="Y3" s="142" t="s">
        <v>193</v>
      </c>
      <c r="Z3" s="143" t="s">
        <v>194</v>
      </c>
      <c r="AA3" s="135" t="s">
        <v>193</v>
      </c>
      <c r="AB3" s="136" t="s">
        <v>194</v>
      </c>
      <c r="AC3" s="142" t="s">
        <v>193</v>
      </c>
      <c r="AD3" s="143" t="s">
        <v>194</v>
      </c>
      <c r="AE3" s="135" t="s">
        <v>193</v>
      </c>
      <c r="AF3" s="136" t="s">
        <v>194</v>
      </c>
      <c r="AG3" s="142" t="s">
        <v>193</v>
      </c>
      <c r="AH3" s="143" t="s">
        <v>194</v>
      </c>
      <c r="AI3" s="135" t="s">
        <v>193</v>
      </c>
      <c r="AJ3" s="136" t="s">
        <v>194</v>
      </c>
      <c r="AK3" s="142" t="s">
        <v>193</v>
      </c>
      <c r="AL3" s="143" t="s">
        <v>194</v>
      </c>
      <c r="AM3" s="135" t="s">
        <v>193</v>
      </c>
      <c r="AN3" s="136" t="s">
        <v>194</v>
      </c>
      <c r="AO3" s="142" t="s">
        <v>193</v>
      </c>
      <c r="AP3" s="143" t="s">
        <v>194</v>
      </c>
      <c r="AQ3" s="135" t="s">
        <v>193</v>
      </c>
      <c r="AR3" s="136" t="s">
        <v>194</v>
      </c>
      <c r="AS3" s="142" t="s">
        <v>193</v>
      </c>
      <c r="AT3" s="143" t="s">
        <v>194</v>
      </c>
    </row>
    <row r="4" spans="1:47" ht="85.15" customHeight="1">
      <c r="A4" s="394">
        <v>1</v>
      </c>
      <c r="B4" s="276" t="s">
        <v>44</v>
      </c>
      <c r="C4" s="139"/>
      <c r="D4" s="140"/>
      <c r="E4" s="144"/>
      <c r="F4" s="145"/>
      <c r="G4" s="139"/>
      <c r="H4" s="140"/>
      <c r="I4" s="144"/>
      <c r="J4" s="145"/>
      <c r="K4" s="137"/>
      <c r="L4" s="140"/>
      <c r="M4" s="144"/>
      <c r="N4" s="145"/>
      <c r="O4" s="139"/>
      <c r="P4" s="140"/>
      <c r="Q4" s="144"/>
      <c r="R4" s="145"/>
      <c r="S4" s="139"/>
      <c r="T4" s="140"/>
      <c r="U4" s="144"/>
      <c r="V4" s="145"/>
      <c r="W4" s="139"/>
      <c r="X4" s="140"/>
      <c r="Y4" s="144"/>
      <c r="Z4" s="145"/>
      <c r="AA4" s="139"/>
      <c r="AB4" s="140"/>
      <c r="AC4" s="144"/>
      <c r="AD4" s="145"/>
      <c r="AE4" s="139"/>
      <c r="AF4" s="140"/>
      <c r="AG4" s="144"/>
      <c r="AH4" s="145"/>
      <c r="AI4" s="139"/>
      <c r="AJ4" s="140"/>
      <c r="AK4" s="144"/>
      <c r="AL4" s="145"/>
      <c r="AM4" s="139"/>
      <c r="AN4" s="140"/>
      <c r="AO4" s="144"/>
      <c r="AP4" s="145"/>
      <c r="AQ4" s="139"/>
      <c r="AR4" s="140"/>
      <c r="AS4" s="144"/>
      <c r="AT4" s="145"/>
      <c r="AU4" s="95">
        <f t="shared" ref="AU4:AU24" si="0">SUM(C4:AT4)</f>
        <v>0</v>
      </c>
    </row>
    <row r="5" spans="1:47" ht="72" customHeight="1">
      <c r="A5" s="394">
        <v>2</v>
      </c>
      <c r="B5" s="280" t="s">
        <v>45</v>
      </c>
      <c r="C5" s="139"/>
      <c r="D5" s="140"/>
      <c r="E5" s="144"/>
      <c r="F5" s="145"/>
      <c r="G5" s="139"/>
      <c r="H5" s="140"/>
      <c r="I5" s="144"/>
      <c r="J5" s="145"/>
      <c r="K5" s="137"/>
      <c r="L5" s="140"/>
      <c r="M5" s="144"/>
      <c r="N5" s="145"/>
      <c r="O5" s="139"/>
      <c r="P5" s="140"/>
      <c r="Q5" s="144"/>
      <c r="R5" s="145"/>
      <c r="S5" s="139"/>
      <c r="T5" s="140"/>
      <c r="U5" s="144"/>
      <c r="V5" s="145"/>
      <c r="W5" s="139"/>
      <c r="X5" s="140"/>
      <c r="Y5" s="144"/>
      <c r="Z5" s="145"/>
      <c r="AA5" s="139"/>
      <c r="AB5" s="140"/>
      <c r="AC5" s="144"/>
      <c r="AD5" s="145"/>
      <c r="AE5" s="139"/>
      <c r="AF5" s="140"/>
      <c r="AG5" s="144"/>
      <c r="AH5" s="145"/>
      <c r="AI5" s="139"/>
      <c r="AJ5" s="140"/>
      <c r="AK5" s="144"/>
      <c r="AL5" s="145"/>
      <c r="AM5" s="139"/>
      <c r="AN5" s="140"/>
      <c r="AO5" s="144"/>
      <c r="AP5" s="145"/>
      <c r="AQ5" s="139"/>
      <c r="AR5" s="140"/>
      <c r="AS5" s="144"/>
      <c r="AT5" s="145"/>
      <c r="AU5" s="95">
        <f t="shared" si="0"/>
        <v>0</v>
      </c>
    </row>
    <row r="6" spans="1:47" ht="51.6" customHeight="1">
      <c r="A6" s="394">
        <v>3</v>
      </c>
      <c r="B6" s="281" t="s">
        <v>46</v>
      </c>
      <c r="C6" s="139"/>
      <c r="D6" s="140"/>
      <c r="E6" s="144"/>
      <c r="F6" s="145"/>
      <c r="G6" s="139"/>
      <c r="H6" s="140"/>
      <c r="I6" s="144"/>
      <c r="J6" s="145"/>
      <c r="K6" s="137"/>
      <c r="L6" s="140"/>
      <c r="M6" s="144"/>
      <c r="N6" s="145"/>
      <c r="O6" s="139"/>
      <c r="P6" s="140"/>
      <c r="Q6" s="144"/>
      <c r="R6" s="145"/>
      <c r="S6" s="139"/>
      <c r="T6" s="140"/>
      <c r="U6" s="144"/>
      <c r="V6" s="145"/>
      <c r="W6" s="139"/>
      <c r="X6" s="140"/>
      <c r="Y6" s="144"/>
      <c r="Z6" s="145"/>
      <c r="AA6" s="139"/>
      <c r="AB6" s="140"/>
      <c r="AC6" s="144"/>
      <c r="AD6" s="145"/>
      <c r="AE6" s="139"/>
      <c r="AF6" s="140"/>
      <c r="AG6" s="144"/>
      <c r="AH6" s="145"/>
      <c r="AI6" s="139"/>
      <c r="AJ6" s="140"/>
      <c r="AK6" s="144"/>
      <c r="AL6" s="145"/>
      <c r="AM6" s="139"/>
      <c r="AN6" s="140"/>
      <c r="AO6" s="144"/>
      <c r="AP6" s="145"/>
      <c r="AQ6" s="139"/>
      <c r="AR6" s="140"/>
      <c r="AS6" s="144"/>
      <c r="AT6" s="145"/>
      <c r="AU6" s="95">
        <f t="shared" si="0"/>
        <v>0</v>
      </c>
    </row>
    <row r="7" spans="1:47" ht="51.6" hidden="1" customHeight="1">
      <c r="A7" s="394">
        <v>4</v>
      </c>
      <c r="B7" s="282" t="s">
        <v>47</v>
      </c>
      <c r="C7" s="139"/>
      <c r="D7" s="140"/>
      <c r="E7" s="144"/>
      <c r="F7" s="145"/>
      <c r="G7" s="139"/>
      <c r="H7" s="140"/>
      <c r="I7" s="144"/>
      <c r="J7" s="145"/>
      <c r="K7" s="137"/>
      <c r="L7" s="140"/>
      <c r="M7" s="144"/>
      <c r="N7" s="145"/>
      <c r="O7" s="139"/>
      <c r="P7" s="140"/>
      <c r="Q7" s="144"/>
      <c r="R7" s="145"/>
      <c r="S7" s="139"/>
      <c r="T7" s="140"/>
      <c r="U7" s="144"/>
      <c r="V7" s="145"/>
      <c r="W7" s="139"/>
      <c r="X7" s="140"/>
      <c r="Y7" s="144"/>
      <c r="Z7" s="145"/>
      <c r="AA7" s="139"/>
      <c r="AB7" s="140"/>
      <c r="AC7" s="144"/>
      <c r="AD7" s="145"/>
      <c r="AE7" s="139"/>
      <c r="AF7" s="140"/>
      <c r="AG7" s="144"/>
      <c r="AH7" s="145"/>
      <c r="AI7" s="139"/>
      <c r="AJ7" s="140"/>
      <c r="AK7" s="144"/>
      <c r="AL7" s="145"/>
      <c r="AM7" s="139"/>
      <c r="AN7" s="140"/>
      <c r="AO7" s="144"/>
      <c r="AP7" s="145"/>
      <c r="AQ7" s="139"/>
      <c r="AR7" s="140"/>
      <c r="AS7" s="144"/>
      <c r="AT7" s="145"/>
      <c r="AU7" s="95">
        <f t="shared" si="0"/>
        <v>0</v>
      </c>
    </row>
    <row r="8" spans="1:47" ht="51.6" customHeight="1">
      <c r="A8" s="394">
        <v>4</v>
      </c>
      <c r="B8" s="283" t="s">
        <v>48</v>
      </c>
      <c r="C8" s="139"/>
      <c r="D8" s="140"/>
      <c r="E8" s="144"/>
      <c r="F8" s="145"/>
      <c r="G8" s="139"/>
      <c r="H8" s="140"/>
      <c r="I8" s="144"/>
      <c r="J8" s="145"/>
      <c r="K8" s="137"/>
      <c r="L8" s="140"/>
      <c r="M8" s="144"/>
      <c r="N8" s="145"/>
      <c r="O8" s="139"/>
      <c r="P8" s="140"/>
      <c r="Q8" s="144"/>
      <c r="R8" s="145"/>
      <c r="S8" s="139"/>
      <c r="T8" s="140"/>
      <c r="U8" s="144"/>
      <c r="V8" s="145"/>
      <c r="W8" s="139"/>
      <c r="X8" s="140"/>
      <c r="Y8" s="144"/>
      <c r="Z8" s="145"/>
      <c r="AA8" s="139"/>
      <c r="AB8" s="140"/>
      <c r="AC8" s="144"/>
      <c r="AD8" s="145"/>
      <c r="AE8" s="139"/>
      <c r="AF8" s="140"/>
      <c r="AG8" s="144"/>
      <c r="AH8" s="145"/>
      <c r="AI8" s="139"/>
      <c r="AJ8" s="140"/>
      <c r="AK8" s="144"/>
      <c r="AL8" s="145"/>
      <c r="AM8" s="139"/>
      <c r="AN8" s="140"/>
      <c r="AO8" s="144"/>
      <c r="AP8" s="145"/>
      <c r="AQ8" s="139"/>
      <c r="AR8" s="140"/>
      <c r="AS8" s="144"/>
      <c r="AT8" s="145"/>
      <c r="AU8" s="95">
        <f t="shared" si="0"/>
        <v>0</v>
      </c>
    </row>
    <row r="9" spans="1:47" ht="65.25" customHeight="1">
      <c r="A9" s="394">
        <v>5</v>
      </c>
      <c r="B9" s="284" t="s">
        <v>49</v>
      </c>
      <c r="C9" s="139"/>
      <c r="D9" s="140"/>
      <c r="E9" s="144"/>
      <c r="F9" s="145"/>
      <c r="G9" s="139"/>
      <c r="H9" s="140"/>
      <c r="I9" s="144"/>
      <c r="J9" s="145"/>
      <c r="K9" s="137"/>
      <c r="L9" s="140"/>
      <c r="M9" s="144"/>
      <c r="N9" s="145"/>
      <c r="O9" s="139"/>
      <c r="P9" s="140"/>
      <c r="Q9" s="144"/>
      <c r="R9" s="145"/>
      <c r="S9" s="139"/>
      <c r="T9" s="140"/>
      <c r="U9" s="144"/>
      <c r="V9" s="145"/>
      <c r="W9" s="139"/>
      <c r="X9" s="140"/>
      <c r="Y9" s="144"/>
      <c r="Z9" s="145"/>
      <c r="AA9" s="139"/>
      <c r="AB9" s="140"/>
      <c r="AC9" s="144"/>
      <c r="AD9" s="145"/>
      <c r="AE9" s="139"/>
      <c r="AF9" s="140"/>
      <c r="AG9" s="144"/>
      <c r="AH9" s="145"/>
      <c r="AI9" s="139"/>
      <c r="AJ9" s="140"/>
      <c r="AK9" s="144"/>
      <c r="AL9" s="145"/>
      <c r="AM9" s="139"/>
      <c r="AN9" s="140"/>
      <c r="AO9" s="144"/>
      <c r="AP9" s="145"/>
      <c r="AQ9" s="139"/>
      <c r="AR9" s="140"/>
      <c r="AS9" s="144"/>
      <c r="AT9" s="145"/>
      <c r="AU9" s="95">
        <f t="shared" si="0"/>
        <v>0</v>
      </c>
    </row>
    <row r="10" spans="1:47" ht="59.25" customHeight="1">
      <c r="A10" s="394">
        <v>6</v>
      </c>
      <c r="B10" s="282" t="s">
        <v>50</v>
      </c>
      <c r="C10" s="139"/>
      <c r="D10" s="140"/>
      <c r="E10" s="144"/>
      <c r="F10" s="145"/>
      <c r="G10" s="139"/>
      <c r="H10" s="140"/>
      <c r="I10" s="144"/>
      <c r="J10" s="145"/>
      <c r="K10" s="137"/>
      <c r="L10" s="140"/>
      <c r="M10" s="144"/>
      <c r="N10" s="145"/>
      <c r="O10" s="139"/>
      <c r="P10" s="140"/>
      <c r="Q10" s="144"/>
      <c r="R10" s="145"/>
      <c r="S10" s="139"/>
      <c r="T10" s="140"/>
      <c r="U10" s="144"/>
      <c r="V10" s="145"/>
      <c r="W10" s="139"/>
      <c r="X10" s="140"/>
      <c r="Y10" s="144"/>
      <c r="Z10" s="145"/>
      <c r="AA10" s="139"/>
      <c r="AB10" s="140"/>
      <c r="AC10" s="144"/>
      <c r="AD10" s="145"/>
      <c r="AE10" s="139"/>
      <c r="AF10" s="140"/>
      <c r="AG10" s="144"/>
      <c r="AH10" s="145"/>
      <c r="AI10" s="139"/>
      <c r="AJ10" s="140"/>
      <c r="AK10" s="144"/>
      <c r="AL10" s="145"/>
      <c r="AM10" s="139"/>
      <c r="AN10" s="140"/>
      <c r="AO10" s="144"/>
      <c r="AP10" s="145"/>
      <c r="AQ10" s="139"/>
      <c r="AR10" s="140"/>
      <c r="AS10" s="144"/>
      <c r="AT10" s="145"/>
      <c r="AU10" s="95">
        <f t="shared" si="0"/>
        <v>0</v>
      </c>
    </row>
    <row r="11" spans="1:47" ht="51.6" customHeight="1">
      <c r="A11" s="394">
        <v>7</v>
      </c>
      <c r="B11" s="285" t="s">
        <v>51</v>
      </c>
      <c r="C11" s="139"/>
      <c r="D11" s="140"/>
      <c r="E11" s="144"/>
      <c r="F11" s="145"/>
      <c r="G11" s="139"/>
      <c r="H11" s="140"/>
      <c r="I11" s="144"/>
      <c r="J11" s="145"/>
      <c r="K11" s="137"/>
      <c r="L11" s="140"/>
      <c r="M11" s="144"/>
      <c r="N11" s="145"/>
      <c r="O11" s="139"/>
      <c r="P11" s="140"/>
      <c r="Q11" s="144"/>
      <c r="R11" s="145"/>
      <c r="S11" s="139"/>
      <c r="T11" s="140"/>
      <c r="U11" s="144"/>
      <c r="V11" s="145"/>
      <c r="W11" s="139"/>
      <c r="X11" s="140"/>
      <c r="Y11" s="144"/>
      <c r="Z11" s="145"/>
      <c r="AA11" s="139"/>
      <c r="AB11" s="140"/>
      <c r="AC11" s="144"/>
      <c r="AD11" s="145"/>
      <c r="AE11" s="139"/>
      <c r="AF11" s="140"/>
      <c r="AG11" s="144"/>
      <c r="AH11" s="145"/>
      <c r="AI11" s="139"/>
      <c r="AJ11" s="140"/>
      <c r="AK11" s="144"/>
      <c r="AL11" s="145"/>
      <c r="AM11" s="139"/>
      <c r="AN11" s="140"/>
      <c r="AO11" s="144"/>
      <c r="AP11" s="145"/>
      <c r="AQ11" s="139"/>
      <c r="AR11" s="140"/>
      <c r="AS11" s="144"/>
      <c r="AT11" s="145"/>
      <c r="AU11" s="95">
        <f t="shared" si="0"/>
        <v>0</v>
      </c>
    </row>
    <row r="12" spans="1:47" ht="51.6" customHeight="1">
      <c r="A12" s="394">
        <v>8</v>
      </c>
      <c r="B12" s="286" t="s">
        <v>52</v>
      </c>
      <c r="C12" s="139"/>
      <c r="D12" s="140"/>
      <c r="E12" s="144"/>
      <c r="F12" s="145"/>
      <c r="G12" s="139"/>
      <c r="H12" s="140"/>
      <c r="I12" s="144"/>
      <c r="J12" s="145"/>
      <c r="K12" s="137"/>
      <c r="L12" s="140"/>
      <c r="M12" s="144"/>
      <c r="N12" s="145"/>
      <c r="O12" s="139"/>
      <c r="P12" s="140"/>
      <c r="Q12" s="144"/>
      <c r="R12" s="145"/>
      <c r="S12" s="139"/>
      <c r="T12" s="140"/>
      <c r="U12" s="144"/>
      <c r="V12" s="145"/>
      <c r="W12" s="139"/>
      <c r="X12" s="140"/>
      <c r="Y12" s="144"/>
      <c r="Z12" s="145"/>
      <c r="AA12" s="139"/>
      <c r="AB12" s="140"/>
      <c r="AC12" s="144"/>
      <c r="AD12" s="145"/>
      <c r="AE12" s="139"/>
      <c r="AF12" s="140"/>
      <c r="AG12" s="144"/>
      <c r="AH12" s="145"/>
      <c r="AI12" s="139"/>
      <c r="AJ12" s="140"/>
      <c r="AK12" s="144"/>
      <c r="AL12" s="145"/>
      <c r="AM12" s="139"/>
      <c r="AN12" s="140"/>
      <c r="AO12" s="144"/>
      <c r="AP12" s="145"/>
      <c r="AQ12" s="139"/>
      <c r="AR12" s="140"/>
      <c r="AS12" s="144"/>
      <c r="AT12" s="145"/>
      <c r="AU12" s="95">
        <f t="shared" si="0"/>
        <v>0</v>
      </c>
    </row>
    <row r="13" spans="1:47" ht="51.6" customHeight="1">
      <c r="A13" s="394">
        <v>9</v>
      </c>
      <c r="B13" s="287" t="s">
        <v>82</v>
      </c>
      <c r="C13" s="139"/>
      <c r="D13" s="140"/>
      <c r="E13" s="144"/>
      <c r="F13" s="145"/>
      <c r="G13" s="139"/>
      <c r="H13" s="140"/>
      <c r="I13" s="144"/>
      <c r="J13" s="145"/>
      <c r="K13" s="137"/>
      <c r="L13" s="140"/>
      <c r="M13" s="144"/>
      <c r="N13" s="145"/>
      <c r="O13" s="139"/>
      <c r="P13" s="140"/>
      <c r="Q13" s="144"/>
      <c r="R13" s="145"/>
      <c r="S13" s="139"/>
      <c r="T13" s="140"/>
      <c r="U13" s="144"/>
      <c r="V13" s="145"/>
      <c r="W13" s="139"/>
      <c r="X13" s="140"/>
      <c r="Y13" s="144"/>
      <c r="Z13" s="145"/>
      <c r="AA13" s="139"/>
      <c r="AB13" s="140"/>
      <c r="AC13" s="144"/>
      <c r="AD13" s="145"/>
      <c r="AE13" s="139"/>
      <c r="AF13" s="140"/>
      <c r="AG13" s="144"/>
      <c r="AH13" s="145"/>
      <c r="AI13" s="139"/>
      <c r="AJ13" s="140"/>
      <c r="AK13" s="144"/>
      <c r="AL13" s="145"/>
      <c r="AM13" s="139"/>
      <c r="AN13" s="140"/>
      <c r="AO13" s="144"/>
      <c r="AP13" s="145"/>
      <c r="AQ13" s="139"/>
      <c r="AR13" s="140"/>
      <c r="AS13" s="144"/>
      <c r="AT13" s="145"/>
      <c r="AU13" s="95">
        <f t="shared" si="0"/>
        <v>0</v>
      </c>
    </row>
    <row r="14" spans="1:47" ht="51.6" customHeight="1">
      <c r="A14" s="394">
        <v>10</v>
      </c>
      <c r="B14" s="288" t="s">
        <v>54</v>
      </c>
      <c r="C14" s="139"/>
      <c r="D14" s="140"/>
      <c r="E14" s="144"/>
      <c r="F14" s="145"/>
      <c r="G14" s="139"/>
      <c r="H14" s="140"/>
      <c r="I14" s="144"/>
      <c r="J14" s="145"/>
      <c r="K14" s="137"/>
      <c r="L14" s="140"/>
      <c r="M14" s="144"/>
      <c r="N14" s="145"/>
      <c r="O14" s="139"/>
      <c r="P14" s="140"/>
      <c r="Q14" s="144"/>
      <c r="R14" s="145"/>
      <c r="S14" s="139"/>
      <c r="T14" s="140"/>
      <c r="U14" s="144"/>
      <c r="V14" s="145"/>
      <c r="W14" s="139"/>
      <c r="X14" s="140"/>
      <c r="Y14" s="144"/>
      <c r="Z14" s="145"/>
      <c r="AA14" s="139"/>
      <c r="AB14" s="140"/>
      <c r="AC14" s="144"/>
      <c r="AD14" s="145"/>
      <c r="AE14" s="139"/>
      <c r="AF14" s="140"/>
      <c r="AG14" s="144"/>
      <c r="AH14" s="145"/>
      <c r="AI14" s="139"/>
      <c r="AJ14" s="140"/>
      <c r="AK14" s="144"/>
      <c r="AL14" s="145"/>
      <c r="AM14" s="139"/>
      <c r="AN14" s="140"/>
      <c r="AO14" s="144"/>
      <c r="AP14" s="145"/>
      <c r="AQ14" s="139"/>
      <c r="AR14" s="140"/>
      <c r="AS14" s="144"/>
      <c r="AT14" s="145"/>
      <c r="AU14" s="95">
        <f t="shared" si="0"/>
        <v>0</v>
      </c>
    </row>
    <row r="15" spans="1:47" ht="51.6" customHeight="1">
      <c r="A15" s="394">
        <v>11</v>
      </c>
      <c r="B15" s="306" t="s">
        <v>55</v>
      </c>
      <c r="C15" s="139"/>
      <c r="D15" s="140"/>
      <c r="E15" s="144"/>
      <c r="F15" s="145"/>
      <c r="G15" s="139"/>
      <c r="H15" s="140"/>
      <c r="I15" s="144"/>
      <c r="J15" s="145"/>
      <c r="K15" s="137"/>
      <c r="L15" s="140"/>
      <c r="M15" s="144"/>
      <c r="N15" s="145"/>
      <c r="O15" s="139"/>
      <c r="P15" s="140"/>
      <c r="Q15" s="144"/>
      <c r="R15" s="145"/>
      <c r="S15" s="139"/>
      <c r="T15" s="140"/>
      <c r="U15" s="144"/>
      <c r="V15" s="145"/>
      <c r="W15" s="139"/>
      <c r="X15" s="140"/>
      <c r="Y15" s="144"/>
      <c r="Z15" s="145"/>
      <c r="AA15" s="139"/>
      <c r="AB15" s="140"/>
      <c r="AC15" s="144"/>
      <c r="AD15" s="145"/>
      <c r="AE15" s="139"/>
      <c r="AF15" s="140"/>
      <c r="AG15" s="144"/>
      <c r="AH15" s="145"/>
      <c r="AI15" s="139"/>
      <c r="AJ15" s="140"/>
      <c r="AK15" s="144"/>
      <c r="AL15" s="145"/>
      <c r="AM15" s="139"/>
      <c r="AN15" s="140"/>
      <c r="AO15" s="144"/>
      <c r="AP15" s="145"/>
      <c r="AQ15" s="139"/>
      <c r="AR15" s="140"/>
      <c r="AS15" s="144"/>
      <c r="AT15" s="145"/>
      <c r="AU15" s="95">
        <f t="shared" si="0"/>
        <v>0</v>
      </c>
    </row>
    <row r="16" spans="1:47" ht="51.6" customHeight="1">
      <c r="A16" s="394">
        <v>12</v>
      </c>
      <c r="B16" s="275" t="s">
        <v>56</v>
      </c>
      <c r="C16" s="139"/>
      <c r="D16" s="140"/>
      <c r="E16" s="144"/>
      <c r="F16" s="145"/>
      <c r="G16" s="139"/>
      <c r="H16" s="140"/>
      <c r="I16" s="144"/>
      <c r="J16" s="145"/>
      <c r="K16" s="137"/>
      <c r="L16" s="140"/>
      <c r="M16" s="144"/>
      <c r="N16" s="145"/>
      <c r="O16" s="139"/>
      <c r="P16" s="140"/>
      <c r="Q16" s="144"/>
      <c r="R16" s="145"/>
      <c r="S16" s="139"/>
      <c r="T16" s="140"/>
      <c r="U16" s="144"/>
      <c r="V16" s="145"/>
      <c r="W16" s="139"/>
      <c r="X16" s="140"/>
      <c r="Y16" s="144"/>
      <c r="Z16" s="145"/>
      <c r="AA16" s="139"/>
      <c r="AB16" s="140"/>
      <c r="AC16" s="144"/>
      <c r="AD16" s="145"/>
      <c r="AE16" s="139"/>
      <c r="AF16" s="140"/>
      <c r="AG16" s="144"/>
      <c r="AH16" s="145"/>
      <c r="AI16" s="139"/>
      <c r="AJ16" s="140"/>
      <c r="AK16" s="144"/>
      <c r="AL16" s="145"/>
      <c r="AM16" s="139"/>
      <c r="AN16" s="140"/>
      <c r="AO16" s="144"/>
      <c r="AP16" s="145"/>
      <c r="AQ16" s="139"/>
      <c r="AR16" s="140"/>
      <c r="AS16" s="144"/>
      <c r="AT16" s="145"/>
      <c r="AU16" s="95">
        <f t="shared" si="0"/>
        <v>0</v>
      </c>
    </row>
    <row r="17" spans="1:47" ht="112.15" customHeight="1">
      <c r="A17" s="394">
        <v>13</v>
      </c>
      <c r="B17" s="278" t="s">
        <v>57</v>
      </c>
      <c r="C17" s="139"/>
      <c r="D17" s="140"/>
      <c r="E17" s="144"/>
      <c r="F17" s="145"/>
      <c r="G17" s="139"/>
      <c r="H17" s="140"/>
      <c r="I17" s="144"/>
      <c r="J17" s="145"/>
      <c r="K17" s="137"/>
      <c r="L17" s="140"/>
      <c r="M17" s="144"/>
      <c r="N17" s="145"/>
      <c r="O17" s="139"/>
      <c r="P17" s="140"/>
      <c r="Q17" s="144"/>
      <c r="R17" s="145"/>
      <c r="S17" s="139"/>
      <c r="T17" s="140"/>
      <c r="U17" s="144"/>
      <c r="V17" s="145"/>
      <c r="W17" s="139"/>
      <c r="X17" s="140"/>
      <c r="Y17" s="144"/>
      <c r="Z17" s="145"/>
      <c r="AA17" s="139"/>
      <c r="AB17" s="140"/>
      <c r="AC17" s="144"/>
      <c r="AD17" s="145"/>
      <c r="AE17" s="139"/>
      <c r="AF17" s="140"/>
      <c r="AG17" s="144"/>
      <c r="AH17" s="145"/>
      <c r="AI17" s="139"/>
      <c r="AJ17" s="140"/>
      <c r="AK17" s="144"/>
      <c r="AL17" s="145"/>
      <c r="AM17" s="139"/>
      <c r="AN17" s="140"/>
      <c r="AO17" s="144"/>
      <c r="AP17" s="145"/>
      <c r="AQ17" s="139"/>
      <c r="AR17" s="140"/>
      <c r="AS17" s="144"/>
      <c r="AT17" s="145"/>
      <c r="AU17" s="95">
        <f t="shared" si="0"/>
        <v>0</v>
      </c>
    </row>
    <row r="18" spans="1:47" ht="54.6" customHeight="1">
      <c r="A18" s="394">
        <v>14</v>
      </c>
      <c r="B18" s="289" t="s">
        <v>58</v>
      </c>
      <c r="C18" s="139"/>
      <c r="D18" s="140"/>
      <c r="E18" s="144"/>
      <c r="F18" s="145"/>
      <c r="G18" s="139"/>
      <c r="H18" s="140"/>
      <c r="I18" s="144"/>
      <c r="J18" s="145"/>
      <c r="K18" s="137"/>
      <c r="L18" s="140"/>
      <c r="M18" s="144"/>
      <c r="N18" s="145"/>
      <c r="O18" s="139"/>
      <c r="P18" s="140"/>
      <c r="Q18" s="144"/>
      <c r="R18" s="145"/>
      <c r="S18" s="139"/>
      <c r="T18" s="140"/>
      <c r="U18" s="144"/>
      <c r="V18" s="145"/>
      <c r="W18" s="139"/>
      <c r="X18" s="140"/>
      <c r="Y18" s="144"/>
      <c r="Z18" s="145"/>
      <c r="AA18" s="139"/>
      <c r="AB18" s="140"/>
      <c r="AC18" s="144"/>
      <c r="AD18" s="145"/>
      <c r="AE18" s="139"/>
      <c r="AF18" s="140"/>
      <c r="AG18" s="144"/>
      <c r="AH18" s="145"/>
      <c r="AI18" s="139"/>
      <c r="AJ18" s="140"/>
      <c r="AK18" s="144"/>
      <c r="AL18" s="145"/>
      <c r="AM18" s="139"/>
      <c r="AN18" s="140"/>
      <c r="AO18" s="144"/>
      <c r="AP18" s="145"/>
      <c r="AQ18" s="139"/>
      <c r="AR18" s="140"/>
      <c r="AS18" s="144"/>
      <c r="AT18" s="145"/>
      <c r="AU18" s="95">
        <f t="shared" si="0"/>
        <v>0</v>
      </c>
    </row>
    <row r="19" spans="1:47" ht="51.6" hidden="1" customHeight="1">
      <c r="A19" s="394">
        <v>16</v>
      </c>
      <c r="B19" s="290" t="s">
        <v>59</v>
      </c>
      <c r="C19" s="139"/>
      <c r="D19" s="140"/>
      <c r="E19" s="144"/>
      <c r="F19" s="145"/>
      <c r="G19" s="139"/>
      <c r="H19" s="140"/>
      <c r="I19" s="144"/>
      <c r="J19" s="145"/>
      <c r="K19" s="137"/>
      <c r="L19" s="140"/>
      <c r="M19" s="144"/>
      <c r="N19" s="145"/>
      <c r="O19" s="139"/>
      <c r="P19" s="140"/>
      <c r="Q19" s="144"/>
      <c r="R19" s="145"/>
      <c r="S19" s="139"/>
      <c r="T19" s="140"/>
      <c r="U19" s="144"/>
      <c r="V19" s="145"/>
      <c r="W19" s="139"/>
      <c r="X19" s="140"/>
      <c r="Y19" s="144"/>
      <c r="Z19" s="145"/>
      <c r="AA19" s="139"/>
      <c r="AB19" s="140"/>
      <c r="AC19" s="144"/>
      <c r="AD19" s="145"/>
      <c r="AE19" s="139"/>
      <c r="AF19" s="140"/>
      <c r="AG19" s="144"/>
      <c r="AH19" s="145"/>
      <c r="AI19" s="139"/>
      <c r="AJ19" s="140"/>
      <c r="AK19" s="144"/>
      <c r="AL19" s="145"/>
      <c r="AM19" s="139"/>
      <c r="AN19" s="140"/>
      <c r="AO19" s="144"/>
      <c r="AP19" s="145"/>
      <c r="AQ19" s="139"/>
      <c r="AR19" s="140"/>
      <c r="AS19" s="144"/>
      <c r="AT19" s="145"/>
      <c r="AU19" s="95">
        <f t="shared" si="0"/>
        <v>0</v>
      </c>
    </row>
    <row r="20" spans="1:47" ht="49.15" hidden="1" customHeight="1">
      <c r="A20" s="394">
        <v>17</v>
      </c>
      <c r="B20" s="291" t="s">
        <v>60</v>
      </c>
      <c r="C20" s="139"/>
      <c r="D20" s="140"/>
      <c r="E20" s="144"/>
      <c r="F20" s="145"/>
      <c r="G20" s="139"/>
      <c r="H20" s="140"/>
      <c r="I20" s="144"/>
      <c r="J20" s="145"/>
      <c r="K20" s="137"/>
      <c r="L20" s="140"/>
      <c r="M20" s="144"/>
      <c r="N20" s="145"/>
      <c r="O20" s="139"/>
      <c r="P20" s="140"/>
      <c r="Q20" s="144"/>
      <c r="R20" s="145"/>
      <c r="S20" s="139"/>
      <c r="T20" s="140"/>
      <c r="U20" s="144"/>
      <c r="V20" s="145"/>
      <c r="W20" s="139"/>
      <c r="X20" s="140"/>
      <c r="Y20" s="144"/>
      <c r="Z20" s="145"/>
      <c r="AA20" s="139"/>
      <c r="AB20" s="140"/>
      <c r="AC20" s="144"/>
      <c r="AD20" s="145"/>
      <c r="AE20" s="139"/>
      <c r="AF20" s="140"/>
      <c r="AG20" s="144"/>
      <c r="AH20" s="145"/>
      <c r="AI20" s="139"/>
      <c r="AJ20" s="140"/>
      <c r="AK20" s="144"/>
      <c r="AL20" s="145"/>
      <c r="AM20" s="139"/>
      <c r="AN20" s="140"/>
      <c r="AO20" s="144"/>
      <c r="AP20" s="145"/>
      <c r="AQ20" s="139"/>
      <c r="AR20" s="140"/>
      <c r="AS20" s="144"/>
      <c r="AT20" s="145"/>
      <c r="AU20" s="95">
        <f t="shared" si="0"/>
        <v>0</v>
      </c>
    </row>
    <row r="21" spans="1:47" ht="51.6" hidden="1" customHeight="1">
      <c r="A21" s="394">
        <v>18</v>
      </c>
      <c r="B21" s="292" t="s">
        <v>61</v>
      </c>
      <c r="C21" s="139"/>
      <c r="D21" s="140"/>
      <c r="E21" s="144"/>
      <c r="F21" s="145"/>
      <c r="G21" s="139"/>
      <c r="H21" s="140"/>
      <c r="I21" s="144"/>
      <c r="J21" s="145"/>
      <c r="K21" s="137"/>
      <c r="L21" s="140"/>
      <c r="M21" s="144"/>
      <c r="N21" s="145"/>
      <c r="O21" s="139"/>
      <c r="P21" s="140"/>
      <c r="Q21" s="144"/>
      <c r="R21" s="145"/>
      <c r="S21" s="139"/>
      <c r="T21" s="140"/>
      <c r="U21" s="144"/>
      <c r="V21" s="145"/>
      <c r="W21" s="139"/>
      <c r="X21" s="140"/>
      <c r="Y21" s="144"/>
      <c r="Z21" s="145"/>
      <c r="AA21" s="139"/>
      <c r="AB21" s="140"/>
      <c r="AC21" s="144"/>
      <c r="AD21" s="145"/>
      <c r="AE21" s="139"/>
      <c r="AF21" s="140"/>
      <c r="AG21" s="144"/>
      <c r="AH21" s="145"/>
      <c r="AI21" s="139"/>
      <c r="AJ21" s="140"/>
      <c r="AK21" s="144"/>
      <c r="AL21" s="145"/>
      <c r="AM21" s="139"/>
      <c r="AN21" s="140"/>
      <c r="AO21" s="144"/>
      <c r="AP21" s="145"/>
      <c r="AQ21" s="139"/>
      <c r="AR21" s="140"/>
      <c r="AS21" s="144"/>
      <c r="AT21" s="145"/>
      <c r="AU21" s="95">
        <f t="shared" si="0"/>
        <v>0</v>
      </c>
    </row>
    <row r="22" spans="1:47" ht="51.6" hidden="1" customHeight="1">
      <c r="A22" s="394">
        <v>19</v>
      </c>
      <c r="B22" s="293" t="s">
        <v>62</v>
      </c>
      <c r="C22" s="139"/>
      <c r="D22" s="140"/>
      <c r="E22" s="144"/>
      <c r="F22" s="145"/>
      <c r="G22" s="139"/>
      <c r="H22" s="140"/>
      <c r="I22" s="144"/>
      <c r="J22" s="145"/>
      <c r="K22" s="137"/>
      <c r="L22" s="140"/>
      <c r="M22" s="144"/>
      <c r="N22" s="145"/>
      <c r="O22" s="139"/>
      <c r="P22" s="140"/>
      <c r="Q22" s="144"/>
      <c r="R22" s="145"/>
      <c r="S22" s="139"/>
      <c r="T22" s="140"/>
      <c r="U22" s="144"/>
      <c r="V22" s="145"/>
      <c r="W22" s="139"/>
      <c r="X22" s="140"/>
      <c r="Y22" s="144"/>
      <c r="Z22" s="145"/>
      <c r="AA22" s="139"/>
      <c r="AB22" s="140"/>
      <c r="AC22" s="144"/>
      <c r="AD22" s="145"/>
      <c r="AE22" s="139"/>
      <c r="AF22" s="140"/>
      <c r="AG22" s="144"/>
      <c r="AH22" s="145"/>
      <c r="AI22" s="139"/>
      <c r="AJ22" s="140"/>
      <c r="AK22" s="144"/>
      <c r="AL22" s="145"/>
      <c r="AM22" s="139"/>
      <c r="AN22" s="140"/>
      <c r="AO22" s="144"/>
      <c r="AP22" s="145"/>
      <c r="AQ22" s="139"/>
      <c r="AR22" s="140"/>
      <c r="AS22" s="144"/>
      <c r="AT22" s="145"/>
      <c r="AU22" s="95">
        <f t="shared" si="0"/>
        <v>0</v>
      </c>
    </row>
    <row r="23" spans="1:47" ht="78.599999999999994" customHeight="1">
      <c r="A23" s="394">
        <v>15</v>
      </c>
      <c r="B23" s="294" t="s">
        <v>63</v>
      </c>
      <c r="C23" s="139"/>
      <c r="D23" s="140"/>
      <c r="E23" s="144"/>
      <c r="F23" s="145"/>
      <c r="G23" s="139"/>
      <c r="H23" s="140"/>
      <c r="I23" s="144"/>
      <c r="J23" s="145"/>
      <c r="K23" s="137"/>
      <c r="L23" s="140"/>
      <c r="M23" s="144"/>
      <c r="N23" s="145"/>
      <c r="O23" s="139"/>
      <c r="P23" s="140"/>
      <c r="Q23" s="144"/>
      <c r="R23" s="145"/>
      <c r="S23" s="139"/>
      <c r="T23" s="140"/>
      <c r="U23" s="144"/>
      <c r="V23" s="145"/>
      <c r="W23" s="139"/>
      <c r="X23" s="140"/>
      <c r="Y23" s="144"/>
      <c r="Z23" s="145"/>
      <c r="AA23" s="139"/>
      <c r="AB23" s="140"/>
      <c r="AC23" s="144"/>
      <c r="AD23" s="145"/>
      <c r="AE23" s="139"/>
      <c r="AF23" s="140"/>
      <c r="AG23" s="144"/>
      <c r="AH23" s="145"/>
      <c r="AI23" s="139"/>
      <c r="AJ23" s="140"/>
      <c r="AK23" s="144"/>
      <c r="AL23" s="145"/>
      <c r="AM23" s="139"/>
      <c r="AN23" s="140"/>
      <c r="AO23" s="144"/>
      <c r="AP23" s="145"/>
      <c r="AQ23" s="139"/>
      <c r="AR23" s="140"/>
      <c r="AS23" s="144"/>
      <c r="AT23" s="145"/>
      <c r="AU23" s="95">
        <f t="shared" si="0"/>
        <v>0</v>
      </c>
    </row>
    <row r="24" spans="1:47" ht="78" customHeight="1">
      <c r="A24" s="394">
        <v>16</v>
      </c>
      <c r="B24" s="284" t="s">
        <v>64</v>
      </c>
      <c r="C24" s="139"/>
      <c r="D24" s="140"/>
      <c r="E24" s="144"/>
      <c r="F24" s="145"/>
      <c r="G24" s="139"/>
      <c r="H24" s="140"/>
      <c r="I24" s="144"/>
      <c r="J24" s="145"/>
      <c r="K24" s="137"/>
      <c r="L24" s="140"/>
      <c r="M24" s="144"/>
      <c r="N24" s="145"/>
      <c r="O24" s="139"/>
      <c r="P24" s="140"/>
      <c r="Q24" s="144"/>
      <c r="R24" s="145"/>
      <c r="S24" s="139"/>
      <c r="T24" s="140"/>
      <c r="U24" s="144"/>
      <c r="V24" s="145"/>
      <c r="W24" s="139"/>
      <c r="X24" s="140"/>
      <c r="Y24" s="144"/>
      <c r="Z24" s="145"/>
      <c r="AA24" s="139"/>
      <c r="AB24" s="140"/>
      <c r="AC24" s="144"/>
      <c r="AD24" s="145"/>
      <c r="AE24" s="139"/>
      <c r="AF24" s="140"/>
      <c r="AG24" s="144"/>
      <c r="AH24" s="145"/>
      <c r="AI24" s="139"/>
      <c r="AJ24" s="140"/>
      <c r="AK24" s="144"/>
      <c r="AL24" s="145"/>
      <c r="AM24" s="139"/>
      <c r="AN24" s="140"/>
      <c r="AO24" s="144"/>
      <c r="AP24" s="145"/>
      <c r="AQ24" s="139"/>
      <c r="AR24" s="140"/>
      <c r="AS24" s="144"/>
      <c r="AT24" s="145"/>
      <c r="AU24" s="95">
        <f t="shared" si="0"/>
        <v>0</v>
      </c>
    </row>
    <row r="25" spans="1:47" s="130" customFormat="1">
      <c r="A25" s="394"/>
      <c r="B25" s="147"/>
      <c r="C25" s="148">
        <f t="shared" ref="C25:AU25" si="1">SUM(C4:C24)</f>
        <v>0</v>
      </c>
      <c r="D25" s="148">
        <f t="shared" si="1"/>
        <v>0</v>
      </c>
      <c r="E25" s="148">
        <f t="shared" si="1"/>
        <v>0</v>
      </c>
      <c r="F25" s="148">
        <f t="shared" si="1"/>
        <v>0</v>
      </c>
      <c r="G25" s="148">
        <f t="shared" si="1"/>
        <v>0</v>
      </c>
      <c r="H25" s="148">
        <f t="shared" si="1"/>
        <v>0</v>
      </c>
      <c r="I25" s="148">
        <f t="shared" si="1"/>
        <v>0</v>
      </c>
      <c r="J25" s="148">
        <f t="shared" si="1"/>
        <v>0</v>
      </c>
      <c r="K25" s="148">
        <f t="shared" si="1"/>
        <v>0</v>
      </c>
      <c r="L25" s="148">
        <f t="shared" si="1"/>
        <v>0</v>
      </c>
      <c r="M25" s="148">
        <f t="shared" si="1"/>
        <v>0</v>
      </c>
      <c r="N25" s="148">
        <f t="shared" si="1"/>
        <v>0</v>
      </c>
      <c r="O25" s="148">
        <f t="shared" si="1"/>
        <v>0</v>
      </c>
      <c r="P25" s="148">
        <f t="shared" si="1"/>
        <v>0</v>
      </c>
      <c r="Q25" s="148">
        <f t="shared" si="1"/>
        <v>0</v>
      </c>
      <c r="R25" s="148">
        <f t="shared" si="1"/>
        <v>0</v>
      </c>
      <c r="S25" s="148">
        <f t="shared" si="1"/>
        <v>0</v>
      </c>
      <c r="T25" s="148">
        <f t="shared" si="1"/>
        <v>0</v>
      </c>
      <c r="U25" s="148">
        <f t="shared" si="1"/>
        <v>0</v>
      </c>
      <c r="V25" s="148">
        <f t="shared" si="1"/>
        <v>0</v>
      </c>
      <c r="W25" s="148">
        <f t="shared" si="1"/>
        <v>0</v>
      </c>
      <c r="X25" s="148">
        <f t="shared" si="1"/>
        <v>0</v>
      </c>
      <c r="Y25" s="148">
        <f t="shared" si="1"/>
        <v>0</v>
      </c>
      <c r="Z25" s="148">
        <f t="shared" si="1"/>
        <v>0</v>
      </c>
      <c r="AA25" s="148">
        <f t="shared" si="1"/>
        <v>0</v>
      </c>
      <c r="AB25" s="148">
        <f t="shared" si="1"/>
        <v>0</v>
      </c>
      <c r="AC25" s="148">
        <f t="shared" si="1"/>
        <v>0</v>
      </c>
      <c r="AD25" s="148">
        <f t="shared" si="1"/>
        <v>0</v>
      </c>
      <c r="AE25" s="148">
        <f t="shared" si="1"/>
        <v>0</v>
      </c>
      <c r="AF25" s="148">
        <f t="shared" si="1"/>
        <v>0</v>
      </c>
      <c r="AG25" s="148">
        <f t="shared" si="1"/>
        <v>0</v>
      </c>
      <c r="AH25" s="148">
        <f t="shared" si="1"/>
        <v>0</v>
      </c>
      <c r="AI25" s="148">
        <f t="shared" si="1"/>
        <v>0</v>
      </c>
      <c r="AJ25" s="148">
        <f t="shared" si="1"/>
        <v>0</v>
      </c>
      <c r="AK25" s="148">
        <f t="shared" si="1"/>
        <v>0</v>
      </c>
      <c r="AL25" s="148">
        <f t="shared" si="1"/>
        <v>0</v>
      </c>
      <c r="AM25" s="148">
        <f t="shared" si="1"/>
        <v>0</v>
      </c>
      <c r="AN25" s="148">
        <f t="shared" si="1"/>
        <v>0</v>
      </c>
      <c r="AO25" s="148">
        <f t="shared" si="1"/>
        <v>0</v>
      </c>
      <c r="AP25" s="148">
        <f t="shared" si="1"/>
        <v>0</v>
      </c>
      <c r="AQ25" s="148">
        <f t="shared" si="1"/>
        <v>0</v>
      </c>
      <c r="AR25" s="148">
        <f t="shared" si="1"/>
        <v>0</v>
      </c>
      <c r="AS25" s="148">
        <f t="shared" si="1"/>
        <v>0</v>
      </c>
      <c r="AT25" s="148">
        <f t="shared" si="1"/>
        <v>0</v>
      </c>
      <c r="AU25" s="394">
        <f t="shared" si="1"/>
        <v>0</v>
      </c>
    </row>
    <row r="26" spans="1:47">
      <c r="B26" s="134"/>
      <c r="AU26" s="95"/>
    </row>
    <row r="27" spans="1:47">
      <c r="B27" s="134"/>
      <c r="AU27" s="95"/>
    </row>
    <row r="28" spans="1:47">
      <c r="B28" s="134"/>
      <c r="AU28" s="95"/>
    </row>
    <row r="29" spans="1:47">
      <c r="B29" s="134"/>
      <c r="AU29" s="95"/>
    </row>
    <row r="30" spans="1:47">
      <c r="B30" s="134"/>
      <c r="AU30" s="95"/>
    </row>
    <row r="31" spans="1:47">
      <c r="B31" s="134"/>
      <c r="AU31" s="95"/>
    </row>
    <row r="32" spans="1:47">
      <c r="B32" s="134"/>
      <c r="AU32" s="95"/>
    </row>
    <row r="33" spans="2:2">
      <c r="B33" s="134"/>
    </row>
    <row r="34" spans="2:2">
      <c r="B34" s="134"/>
    </row>
    <row r="35" spans="2:2">
      <c r="B35" s="134"/>
    </row>
    <row r="36" spans="2:2">
      <c r="B36" s="134"/>
    </row>
    <row r="37" spans="2:2">
      <c r="B37" s="134"/>
    </row>
    <row r="38" spans="2:2">
      <c r="B38" s="134"/>
    </row>
    <row r="39" spans="2:2">
      <c r="B39" s="134"/>
    </row>
    <row r="40" spans="2:2">
      <c r="B40" s="134"/>
    </row>
    <row r="41" spans="2:2">
      <c r="B41" s="134"/>
    </row>
    <row r="42" spans="2:2">
      <c r="B42" s="134"/>
    </row>
    <row r="43" spans="2:2">
      <c r="B43" s="134"/>
    </row>
    <row r="44" spans="2:2">
      <c r="B44" s="134"/>
    </row>
    <row r="45" spans="2:2">
      <c r="B45" s="134"/>
    </row>
    <row r="46" spans="2:2">
      <c r="B46" s="134"/>
    </row>
    <row r="47" spans="2:2">
      <c r="B47" s="134"/>
    </row>
    <row r="48" spans="2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  <row r="62" spans="2:2">
      <c r="B62" s="134"/>
    </row>
    <row r="63" spans="2:2">
      <c r="B63" s="134"/>
    </row>
    <row r="64" spans="2:2">
      <c r="B64" s="134"/>
    </row>
    <row r="65" spans="2:2">
      <c r="B65" s="134"/>
    </row>
    <row r="66" spans="2:2">
      <c r="B66" s="134"/>
    </row>
    <row r="67" spans="2:2">
      <c r="B67" s="134"/>
    </row>
    <row r="68" spans="2:2">
      <c r="B68" s="134"/>
    </row>
    <row r="69" spans="2:2">
      <c r="B69" s="134"/>
    </row>
    <row r="70" spans="2:2">
      <c r="B70" s="134"/>
    </row>
    <row r="71" spans="2:2">
      <c r="B71" s="134"/>
    </row>
    <row r="72" spans="2:2">
      <c r="B72" s="134"/>
    </row>
    <row r="73" spans="2:2">
      <c r="B73" s="134"/>
    </row>
    <row r="74" spans="2:2">
      <c r="B74" s="134"/>
    </row>
    <row r="75" spans="2:2">
      <c r="B75" s="134"/>
    </row>
    <row r="76" spans="2:2">
      <c r="B76" s="134"/>
    </row>
    <row r="77" spans="2:2">
      <c r="B77" s="134"/>
    </row>
    <row r="78" spans="2:2">
      <c r="B78" s="134"/>
    </row>
    <row r="79" spans="2:2">
      <c r="B79" s="134"/>
    </row>
    <row r="80" spans="2:2">
      <c r="B80" s="134"/>
    </row>
    <row r="81" spans="2:2">
      <c r="B81" s="134"/>
    </row>
    <row r="82" spans="2:2">
      <c r="B82" s="134"/>
    </row>
    <row r="83" spans="2:2">
      <c r="B83" s="134"/>
    </row>
    <row r="84" spans="2:2">
      <c r="B84" s="134"/>
    </row>
    <row r="85" spans="2:2">
      <c r="B85" s="134"/>
    </row>
    <row r="86" spans="2:2">
      <c r="B86" s="134"/>
    </row>
    <row r="87" spans="2:2">
      <c r="B87" s="134"/>
    </row>
    <row r="88" spans="2:2">
      <c r="B88" s="134"/>
    </row>
    <row r="89" spans="2:2">
      <c r="B89" s="134"/>
    </row>
    <row r="90" spans="2:2">
      <c r="B90" s="134"/>
    </row>
    <row r="91" spans="2:2">
      <c r="B91" s="134"/>
    </row>
    <row r="92" spans="2:2">
      <c r="B92" s="134"/>
    </row>
    <row r="93" spans="2:2">
      <c r="B93" s="134"/>
    </row>
    <row r="94" spans="2:2">
      <c r="B94" s="134"/>
    </row>
    <row r="95" spans="2:2">
      <c r="B95" s="134"/>
    </row>
    <row r="96" spans="2:2">
      <c r="B96" s="134"/>
    </row>
    <row r="97" spans="2:2">
      <c r="B97" s="134"/>
    </row>
    <row r="98" spans="2:2">
      <c r="B98" s="134"/>
    </row>
    <row r="99" spans="2:2">
      <c r="B99" s="134"/>
    </row>
    <row r="100" spans="2:2">
      <c r="B100" s="134"/>
    </row>
    <row r="101" spans="2:2">
      <c r="B101" s="134"/>
    </row>
    <row r="102" spans="2:2">
      <c r="B102" s="134"/>
    </row>
    <row r="103" spans="2:2">
      <c r="B103" s="134"/>
    </row>
    <row r="104" spans="2:2">
      <c r="B104" s="134"/>
    </row>
    <row r="105" spans="2:2">
      <c r="B105" s="134"/>
    </row>
    <row r="106" spans="2:2">
      <c r="B106" s="134"/>
    </row>
    <row r="107" spans="2:2">
      <c r="B107" s="134"/>
    </row>
    <row r="108" spans="2:2">
      <c r="B108" s="134"/>
    </row>
    <row r="109" spans="2:2">
      <c r="B109" s="134"/>
    </row>
    <row r="110" spans="2:2">
      <c r="B110" s="134"/>
    </row>
    <row r="111" spans="2:2">
      <c r="B111" s="134"/>
    </row>
    <row r="112" spans="2:2">
      <c r="B112" s="134"/>
    </row>
    <row r="113" spans="2:2">
      <c r="B113" s="134"/>
    </row>
    <row r="114" spans="2:2">
      <c r="B114" s="134"/>
    </row>
    <row r="115" spans="2:2">
      <c r="B115" s="134"/>
    </row>
    <row r="116" spans="2:2">
      <c r="B116" s="134"/>
    </row>
    <row r="117" spans="2:2">
      <c r="B117" s="134"/>
    </row>
    <row r="118" spans="2:2">
      <c r="B118" s="134"/>
    </row>
    <row r="119" spans="2:2">
      <c r="B119" s="134"/>
    </row>
    <row r="120" spans="2:2">
      <c r="B120" s="134"/>
    </row>
    <row r="121" spans="2:2">
      <c r="B121" s="134"/>
    </row>
    <row r="122" spans="2:2">
      <c r="B122" s="134"/>
    </row>
    <row r="123" spans="2:2">
      <c r="B123" s="134"/>
    </row>
    <row r="124" spans="2:2">
      <c r="B124" s="134"/>
    </row>
    <row r="125" spans="2:2">
      <c r="B125" s="134"/>
    </row>
    <row r="126" spans="2:2">
      <c r="B126" s="134"/>
    </row>
    <row r="127" spans="2:2">
      <c r="B127" s="134"/>
    </row>
    <row r="128" spans="2:2">
      <c r="B128" s="134"/>
    </row>
    <row r="129" spans="2:2">
      <c r="B129" s="134"/>
    </row>
    <row r="130" spans="2:2">
      <c r="B130" s="134"/>
    </row>
    <row r="131" spans="2:2">
      <c r="B131" s="134"/>
    </row>
    <row r="132" spans="2:2">
      <c r="B132" s="134"/>
    </row>
    <row r="133" spans="2:2">
      <c r="B133" s="134"/>
    </row>
    <row r="134" spans="2:2">
      <c r="B134" s="134"/>
    </row>
    <row r="135" spans="2:2">
      <c r="B135" s="134"/>
    </row>
    <row r="136" spans="2:2">
      <c r="B136" s="134"/>
    </row>
    <row r="137" spans="2:2">
      <c r="B137" s="134"/>
    </row>
    <row r="138" spans="2:2">
      <c r="B138" s="134"/>
    </row>
    <row r="139" spans="2:2">
      <c r="B139" s="134"/>
    </row>
    <row r="140" spans="2:2">
      <c r="B140" s="134"/>
    </row>
    <row r="141" spans="2:2">
      <c r="B141" s="134"/>
    </row>
    <row r="142" spans="2:2">
      <c r="B142" s="134"/>
    </row>
    <row r="143" spans="2:2">
      <c r="B143" s="134"/>
    </row>
    <row r="144" spans="2:2">
      <c r="B144" s="134"/>
    </row>
    <row r="145" spans="2:2">
      <c r="B145" s="134"/>
    </row>
    <row r="146" spans="2:2">
      <c r="B146" s="134"/>
    </row>
    <row r="147" spans="2:2">
      <c r="B147" s="134"/>
    </row>
    <row r="148" spans="2:2">
      <c r="B148" s="134"/>
    </row>
    <row r="149" spans="2:2">
      <c r="B149" s="134"/>
    </row>
    <row r="150" spans="2:2">
      <c r="B150" s="134"/>
    </row>
    <row r="151" spans="2:2">
      <c r="B151" s="134"/>
    </row>
    <row r="152" spans="2:2">
      <c r="B152" s="134"/>
    </row>
    <row r="153" spans="2:2">
      <c r="B153" s="134"/>
    </row>
    <row r="154" spans="2:2">
      <c r="B154" s="134"/>
    </row>
    <row r="155" spans="2:2">
      <c r="B155" s="134"/>
    </row>
    <row r="156" spans="2:2">
      <c r="B156" s="134"/>
    </row>
    <row r="157" spans="2:2">
      <c r="B157" s="134"/>
    </row>
    <row r="158" spans="2:2">
      <c r="B158" s="134"/>
    </row>
    <row r="159" spans="2:2">
      <c r="B159" s="134"/>
    </row>
    <row r="160" spans="2:2">
      <c r="B160" s="134"/>
    </row>
    <row r="161" spans="2:2">
      <c r="B161" s="134"/>
    </row>
    <row r="162" spans="2:2">
      <c r="B162" s="134"/>
    </row>
    <row r="163" spans="2:2">
      <c r="B163" s="134"/>
    </row>
    <row r="164" spans="2:2">
      <c r="B164" s="134"/>
    </row>
    <row r="165" spans="2:2">
      <c r="B165" s="134"/>
    </row>
    <row r="166" spans="2:2">
      <c r="B166" s="134"/>
    </row>
    <row r="167" spans="2:2">
      <c r="B167" s="134"/>
    </row>
    <row r="168" spans="2:2">
      <c r="B168" s="134"/>
    </row>
    <row r="169" spans="2:2">
      <c r="B169" s="134"/>
    </row>
    <row r="170" spans="2:2">
      <c r="B170" s="134"/>
    </row>
    <row r="171" spans="2:2">
      <c r="B171" s="134"/>
    </row>
    <row r="172" spans="2:2">
      <c r="B172" s="134"/>
    </row>
    <row r="173" spans="2:2">
      <c r="B173" s="134"/>
    </row>
    <row r="174" spans="2:2">
      <c r="B174" s="134"/>
    </row>
    <row r="175" spans="2:2">
      <c r="B175" s="134"/>
    </row>
    <row r="176" spans="2:2">
      <c r="B176" s="134"/>
    </row>
    <row r="177" spans="2:2">
      <c r="B177" s="134"/>
    </row>
    <row r="178" spans="2:2">
      <c r="B178" s="134"/>
    </row>
    <row r="179" spans="2:2">
      <c r="B179" s="134"/>
    </row>
    <row r="180" spans="2:2">
      <c r="B180" s="134"/>
    </row>
    <row r="181" spans="2:2">
      <c r="B181" s="134"/>
    </row>
    <row r="182" spans="2:2">
      <c r="B182" s="134"/>
    </row>
    <row r="183" spans="2:2">
      <c r="B183" s="134"/>
    </row>
    <row r="184" spans="2:2">
      <c r="B184" s="134"/>
    </row>
    <row r="185" spans="2:2">
      <c r="B185" s="134"/>
    </row>
    <row r="186" spans="2:2">
      <c r="B186" s="134"/>
    </row>
    <row r="187" spans="2:2">
      <c r="B187" s="134"/>
    </row>
    <row r="188" spans="2:2">
      <c r="B188" s="134"/>
    </row>
    <row r="189" spans="2:2">
      <c r="B189" s="134"/>
    </row>
    <row r="190" spans="2:2">
      <c r="B190" s="134"/>
    </row>
    <row r="191" spans="2:2">
      <c r="B191" s="134"/>
    </row>
    <row r="192" spans="2:2">
      <c r="B192" s="134"/>
    </row>
    <row r="193" spans="2:2">
      <c r="B193" s="134"/>
    </row>
    <row r="194" spans="2:2">
      <c r="B194" s="134"/>
    </row>
    <row r="195" spans="2:2">
      <c r="B195" s="134"/>
    </row>
    <row r="196" spans="2:2">
      <c r="B196" s="134"/>
    </row>
    <row r="197" spans="2:2">
      <c r="B197" s="134"/>
    </row>
    <row r="198" spans="2:2">
      <c r="B198" s="134"/>
    </row>
    <row r="199" spans="2:2">
      <c r="B199" s="134"/>
    </row>
    <row r="200" spans="2:2">
      <c r="B200" s="134"/>
    </row>
    <row r="201" spans="2:2">
      <c r="B201" s="134"/>
    </row>
    <row r="202" spans="2:2">
      <c r="B202" s="134"/>
    </row>
    <row r="203" spans="2:2">
      <c r="B203" s="134"/>
    </row>
    <row r="204" spans="2:2">
      <c r="B204" s="134"/>
    </row>
    <row r="205" spans="2:2">
      <c r="B205" s="134"/>
    </row>
    <row r="206" spans="2:2">
      <c r="B206" s="134"/>
    </row>
    <row r="207" spans="2:2">
      <c r="B207" s="134"/>
    </row>
    <row r="208" spans="2:2">
      <c r="B208" s="134"/>
    </row>
    <row r="209" spans="2:2">
      <c r="B209" s="134"/>
    </row>
    <row r="210" spans="2:2">
      <c r="B210" s="134"/>
    </row>
    <row r="211" spans="2:2">
      <c r="B211" s="134"/>
    </row>
    <row r="212" spans="2:2">
      <c r="B212" s="134"/>
    </row>
    <row r="213" spans="2:2">
      <c r="B213" s="134"/>
    </row>
    <row r="214" spans="2:2">
      <c r="B214" s="134"/>
    </row>
    <row r="215" spans="2:2">
      <c r="B215" s="134"/>
    </row>
    <row r="216" spans="2:2">
      <c r="B216" s="134"/>
    </row>
    <row r="217" spans="2:2">
      <c r="B217" s="134"/>
    </row>
    <row r="218" spans="2:2">
      <c r="B218" s="134"/>
    </row>
    <row r="219" spans="2:2">
      <c r="B219" s="134"/>
    </row>
    <row r="220" spans="2:2">
      <c r="B220" s="134"/>
    </row>
    <row r="221" spans="2:2">
      <c r="B221" s="134"/>
    </row>
    <row r="222" spans="2:2">
      <c r="B222" s="134"/>
    </row>
    <row r="223" spans="2:2">
      <c r="B223" s="134"/>
    </row>
    <row r="224" spans="2:2">
      <c r="B224" s="134"/>
    </row>
    <row r="225" spans="2:2">
      <c r="B225" s="134"/>
    </row>
    <row r="226" spans="2:2">
      <c r="B226" s="134"/>
    </row>
    <row r="227" spans="2:2">
      <c r="B227" s="134"/>
    </row>
    <row r="228" spans="2:2">
      <c r="B228" s="134"/>
    </row>
    <row r="229" spans="2:2">
      <c r="B229" s="134"/>
    </row>
    <row r="230" spans="2:2">
      <c r="B230" s="134"/>
    </row>
    <row r="231" spans="2:2">
      <c r="B231" s="134"/>
    </row>
    <row r="232" spans="2:2">
      <c r="B232" s="134"/>
    </row>
    <row r="233" spans="2:2">
      <c r="B233" s="134"/>
    </row>
    <row r="234" spans="2:2">
      <c r="B234" s="134"/>
    </row>
    <row r="235" spans="2:2">
      <c r="B235" s="134"/>
    </row>
    <row r="236" spans="2:2">
      <c r="B236" s="134"/>
    </row>
    <row r="237" spans="2:2">
      <c r="B237" s="134"/>
    </row>
    <row r="238" spans="2:2">
      <c r="B238" s="134"/>
    </row>
    <row r="239" spans="2:2">
      <c r="B239" s="134"/>
    </row>
    <row r="240" spans="2:2">
      <c r="B240" s="134"/>
    </row>
    <row r="241" spans="2:2">
      <c r="B241" s="134"/>
    </row>
    <row r="242" spans="2:2">
      <c r="B242" s="134"/>
    </row>
    <row r="243" spans="2:2">
      <c r="B243" s="134"/>
    </row>
    <row r="244" spans="2:2">
      <c r="B244" s="134"/>
    </row>
    <row r="245" spans="2:2">
      <c r="B245" s="134"/>
    </row>
    <row r="246" spans="2:2">
      <c r="B246" s="134"/>
    </row>
    <row r="247" spans="2:2">
      <c r="B247" s="134"/>
    </row>
    <row r="248" spans="2:2">
      <c r="B248" s="134"/>
    </row>
    <row r="249" spans="2:2">
      <c r="B249" s="134"/>
    </row>
    <row r="250" spans="2:2">
      <c r="B250" s="134"/>
    </row>
    <row r="251" spans="2:2">
      <c r="B251" s="134"/>
    </row>
    <row r="252" spans="2:2">
      <c r="B252" s="134"/>
    </row>
    <row r="253" spans="2:2">
      <c r="B253" s="134"/>
    </row>
    <row r="254" spans="2:2">
      <c r="B254" s="134"/>
    </row>
    <row r="255" spans="2:2">
      <c r="B255" s="134"/>
    </row>
    <row r="256" spans="2:2">
      <c r="B256" s="134"/>
    </row>
    <row r="257" spans="2:2">
      <c r="B257" s="134"/>
    </row>
    <row r="258" spans="2:2">
      <c r="B258" s="134"/>
    </row>
    <row r="259" spans="2:2">
      <c r="B259" s="134"/>
    </row>
    <row r="260" spans="2:2">
      <c r="B260" s="134"/>
    </row>
    <row r="261" spans="2:2">
      <c r="B261" s="134"/>
    </row>
    <row r="262" spans="2:2">
      <c r="B262" s="134"/>
    </row>
    <row r="263" spans="2:2">
      <c r="B263" s="134"/>
    </row>
    <row r="264" spans="2:2">
      <c r="B264" s="134"/>
    </row>
    <row r="265" spans="2:2">
      <c r="B265" s="134"/>
    </row>
    <row r="266" spans="2:2">
      <c r="B266" s="134"/>
    </row>
    <row r="267" spans="2:2">
      <c r="B267" s="134"/>
    </row>
    <row r="268" spans="2:2">
      <c r="B268" s="134"/>
    </row>
    <row r="269" spans="2:2">
      <c r="B269" s="134"/>
    </row>
    <row r="270" spans="2:2">
      <c r="B270" s="134"/>
    </row>
    <row r="271" spans="2:2">
      <c r="B271" s="134"/>
    </row>
    <row r="272" spans="2:2">
      <c r="B272" s="134"/>
    </row>
    <row r="273" spans="2:2">
      <c r="B273" s="134"/>
    </row>
    <row r="274" spans="2:2">
      <c r="B274" s="134"/>
    </row>
    <row r="275" spans="2:2">
      <c r="B275" s="134"/>
    </row>
    <row r="276" spans="2:2">
      <c r="B276" s="134"/>
    </row>
    <row r="277" spans="2:2">
      <c r="B277" s="134"/>
    </row>
    <row r="278" spans="2:2">
      <c r="B278" s="134"/>
    </row>
    <row r="279" spans="2:2">
      <c r="B279" s="134"/>
    </row>
    <row r="280" spans="2:2">
      <c r="B280" s="134"/>
    </row>
    <row r="281" spans="2:2">
      <c r="B281" s="134"/>
    </row>
    <row r="282" spans="2:2">
      <c r="B282" s="134"/>
    </row>
    <row r="283" spans="2:2">
      <c r="B283" s="134"/>
    </row>
    <row r="284" spans="2:2">
      <c r="B284" s="134"/>
    </row>
    <row r="285" spans="2:2">
      <c r="B285" s="134"/>
    </row>
    <row r="286" spans="2:2">
      <c r="B286" s="134"/>
    </row>
    <row r="287" spans="2:2">
      <c r="B287" s="134"/>
    </row>
    <row r="288" spans="2:2">
      <c r="B288" s="134"/>
    </row>
    <row r="289" spans="2:2">
      <c r="B289" s="134"/>
    </row>
    <row r="290" spans="2:2">
      <c r="B290" s="134"/>
    </row>
    <row r="291" spans="2:2">
      <c r="B291" s="134"/>
    </row>
    <row r="292" spans="2:2">
      <c r="B292" s="134"/>
    </row>
    <row r="293" spans="2:2">
      <c r="B293" s="134"/>
    </row>
    <row r="294" spans="2:2">
      <c r="B294" s="134"/>
    </row>
    <row r="295" spans="2:2">
      <c r="B295" s="134"/>
    </row>
    <row r="296" spans="2:2">
      <c r="B296" s="134"/>
    </row>
    <row r="297" spans="2:2">
      <c r="B297" s="134"/>
    </row>
    <row r="298" spans="2:2">
      <c r="B298" s="134"/>
    </row>
    <row r="299" spans="2:2">
      <c r="B299" s="134"/>
    </row>
    <row r="300" spans="2:2">
      <c r="B300" s="134"/>
    </row>
    <row r="301" spans="2:2">
      <c r="B301" s="134"/>
    </row>
    <row r="302" spans="2:2">
      <c r="B302" s="134"/>
    </row>
    <row r="303" spans="2:2">
      <c r="B303" s="134"/>
    </row>
    <row r="304" spans="2:2">
      <c r="B304" s="134"/>
    </row>
    <row r="305" spans="2:2">
      <c r="B305" s="134"/>
    </row>
    <row r="306" spans="2:2">
      <c r="B306" s="134"/>
    </row>
    <row r="307" spans="2:2">
      <c r="B307" s="134"/>
    </row>
    <row r="308" spans="2:2">
      <c r="B308" s="134"/>
    </row>
    <row r="309" spans="2:2">
      <c r="B309" s="134"/>
    </row>
    <row r="310" spans="2:2">
      <c r="B310" s="134"/>
    </row>
    <row r="311" spans="2:2">
      <c r="B311" s="134"/>
    </row>
    <row r="312" spans="2:2">
      <c r="B312" s="134"/>
    </row>
    <row r="313" spans="2:2">
      <c r="B313" s="134"/>
    </row>
    <row r="314" spans="2:2">
      <c r="B314" s="134"/>
    </row>
    <row r="315" spans="2:2">
      <c r="B315" s="134"/>
    </row>
    <row r="316" spans="2:2">
      <c r="B316" s="134"/>
    </row>
    <row r="317" spans="2:2">
      <c r="B317" s="134"/>
    </row>
    <row r="318" spans="2:2">
      <c r="B318" s="134"/>
    </row>
    <row r="319" spans="2:2">
      <c r="B319" s="134"/>
    </row>
    <row r="320" spans="2:2">
      <c r="B320" s="134"/>
    </row>
    <row r="321" spans="2:2">
      <c r="B321" s="134"/>
    </row>
    <row r="322" spans="2:2">
      <c r="B322" s="134"/>
    </row>
    <row r="323" spans="2:2">
      <c r="B323" s="134"/>
    </row>
    <row r="324" spans="2:2">
      <c r="B324" s="134"/>
    </row>
    <row r="325" spans="2:2">
      <c r="B325" s="134"/>
    </row>
    <row r="326" spans="2:2">
      <c r="B326" s="134"/>
    </row>
    <row r="327" spans="2:2">
      <c r="B327" s="134"/>
    </row>
    <row r="328" spans="2:2">
      <c r="B328" s="134"/>
    </row>
    <row r="329" spans="2:2">
      <c r="B329" s="134"/>
    </row>
    <row r="330" spans="2:2">
      <c r="B330" s="134"/>
    </row>
    <row r="331" spans="2:2">
      <c r="B331" s="134"/>
    </row>
    <row r="332" spans="2:2">
      <c r="B332" s="134"/>
    </row>
    <row r="333" spans="2:2">
      <c r="B333" s="134"/>
    </row>
    <row r="334" spans="2:2">
      <c r="B334" s="134"/>
    </row>
    <row r="335" spans="2:2">
      <c r="B335" s="134"/>
    </row>
    <row r="336" spans="2:2">
      <c r="B336" s="134"/>
    </row>
    <row r="337" spans="2:2">
      <c r="B337" s="134"/>
    </row>
    <row r="338" spans="2:2">
      <c r="B338" s="134"/>
    </row>
    <row r="339" spans="2:2">
      <c r="B339" s="134"/>
    </row>
    <row r="340" spans="2:2">
      <c r="B340" s="134"/>
    </row>
    <row r="341" spans="2:2">
      <c r="B341" s="134"/>
    </row>
    <row r="342" spans="2:2">
      <c r="B342" s="134"/>
    </row>
    <row r="343" spans="2:2">
      <c r="B343" s="134"/>
    </row>
    <row r="344" spans="2:2">
      <c r="B344" s="134"/>
    </row>
    <row r="345" spans="2:2">
      <c r="B345" s="134"/>
    </row>
    <row r="346" spans="2:2">
      <c r="B346" s="134"/>
    </row>
    <row r="347" spans="2:2">
      <c r="B347" s="134"/>
    </row>
    <row r="348" spans="2:2">
      <c r="B348" s="134"/>
    </row>
    <row r="349" spans="2:2">
      <c r="B349" s="134"/>
    </row>
    <row r="350" spans="2:2">
      <c r="B350" s="134"/>
    </row>
    <row r="351" spans="2:2">
      <c r="B351" s="134"/>
    </row>
    <row r="352" spans="2:2">
      <c r="B352" s="134"/>
    </row>
    <row r="353" spans="2:2">
      <c r="B353" s="134"/>
    </row>
    <row r="354" spans="2:2">
      <c r="B354" s="134"/>
    </row>
    <row r="355" spans="2:2">
      <c r="B355" s="134"/>
    </row>
    <row r="356" spans="2:2">
      <c r="B356" s="134"/>
    </row>
    <row r="357" spans="2:2">
      <c r="B357" s="134"/>
    </row>
    <row r="358" spans="2:2">
      <c r="B358" s="134"/>
    </row>
    <row r="359" spans="2:2">
      <c r="B359" s="134"/>
    </row>
    <row r="360" spans="2:2">
      <c r="B360" s="134"/>
    </row>
    <row r="361" spans="2:2">
      <c r="B361" s="134"/>
    </row>
    <row r="362" spans="2:2">
      <c r="B362" s="134"/>
    </row>
    <row r="363" spans="2:2">
      <c r="B363" s="134"/>
    </row>
    <row r="364" spans="2:2">
      <c r="B364" s="134"/>
    </row>
    <row r="365" spans="2:2">
      <c r="B365" s="134"/>
    </row>
    <row r="366" spans="2:2">
      <c r="B366" s="134"/>
    </row>
    <row r="367" spans="2:2">
      <c r="B367" s="134"/>
    </row>
    <row r="368" spans="2:2">
      <c r="B368" s="134"/>
    </row>
    <row r="369" spans="2:2">
      <c r="B369" s="134"/>
    </row>
    <row r="370" spans="2:2">
      <c r="B370" s="134"/>
    </row>
    <row r="371" spans="2:2">
      <c r="B371" s="134"/>
    </row>
    <row r="372" spans="2:2">
      <c r="B372" s="134"/>
    </row>
    <row r="373" spans="2:2">
      <c r="B373" s="134"/>
    </row>
    <row r="374" spans="2:2">
      <c r="B374" s="134"/>
    </row>
    <row r="375" spans="2:2">
      <c r="B375" s="134"/>
    </row>
    <row r="376" spans="2:2">
      <c r="B376" s="134"/>
    </row>
    <row r="377" spans="2:2">
      <c r="B377" s="134"/>
    </row>
    <row r="378" spans="2:2">
      <c r="B378" s="134"/>
    </row>
    <row r="379" spans="2:2">
      <c r="B379" s="134"/>
    </row>
    <row r="380" spans="2:2">
      <c r="B380" s="134"/>
    </row>
    <row r="381" spans="2:2">
      <c r="B381" s="134"/>
    </row>
    <row r="382" spans="2:2">
      <c r="B382" s="134"/>
    </row>
    <row r="383" spans="2:2">
      <c r="B383" s="134"/>
    </row>
    <row r="384" spans="2:2">
      <c r="B384" s="134"/>
    </row>
    <row r="385" spans="2:2">
      <c r="B385" s="134"/>
    </row>
    <row r="386" spans="2:2">
      <c r="B386" s="134"/>
    </row>
    <row r="387" spans="2:2">
      <c r="B387" s="134"/>
    </row>
    <row r="388" spans="2:2">
      <c r="B388" s="134"/>
    </row>
    <row r="389" spans="2:2">
      <c r="B389" s="134"/>
    </row>
    <row r="390" spans="2:2">
      <c r="B390" s="134"/>
    </row>
    <row r="391" spans="2:2">
      <c r="B391" s="134"/>
    </row>
    <row r="392" spans="2:2">
      <c r="B392" s="134"/>
    </row>
    <row r="393" spans="2:2">
      <c r="B393" s="134"/>
    </row>
    <row r="394" spans="2:2">
      <c r="B394" s="134"/>
    </row>
    <row r="395" spans="2:2">
      <c r="B395" s="134"/>
    </row>
    <row r="396" spans="2:2">
      <c r="B396" s="134"/>
    </row>
    <row r="397" spans="2:2">
      <c r="B397" s="134"/>
    </row>
    <row r="398" spans="2:2">
      <c r="B398" s="134"/>
    </row>
    <row r="399" spans="2:2">
      <c r="B399" s="134"/>
    </row>
    <row r="400" spans="2:2">
      <c r="B400" s="134"/>
    </row>
    <row r="401" spans="2:2">
      <c r="B401" s="134"/>
    </row>
    <row r="402" spans="2:2">
      <c r="B402" s="134"/>
    </row>
    <row r="403" spans="2:2">
      <c r="B403" s="134"/>
    </row>
    <row r="404" spans="2:2">
      <c r="B404" s="134"/>
    </row>
    <row r="405" spans="2:2">
      <c r="B405" s="134"/>
    </row>
    <row r="406" spans="2:2">
      <c r="B406" s="134"/>
    </row>
    <row r="407" spans="2:2">
      <c r="B407" s="134"/>
    </row>
    <row r="408" spans="2:2">
      <c r="B408" s="134"/>
    </row>
    <row r="409" spans="2:2">
      <c r="B409" s="134"/>
    </row>
    <row r="410" spans="2:2">
      <c r="B410" s="134"/>
    </row>
    <row r="411" spans="2:2">
      <c r="B411" s="134"/>
    </row>
    <row r="412" spans="2:2">
      <c r="B412" s="134"/>
    </row>
    <row r="413" spans="2:2">
      <c r="B413" s="134"/>
    </row>
    <row r="414" spans="2:2">
      <c r="B414" s="134"/>
    </row>
    <row r="415" spans="2:2">
      <c r="B415" s="134"/>
    </row>
    <row r="416" spans="2:2">
      <c r="B416" s="134"/>
    </row>
    <row r="417" spans="2:2">
      <c r="B417" s="134"/>
    </row>
    <row r="418" spans="2:2">
      <c r="B418" s="134"/>
    </row>
    <row r="419" spans="2:2">
      <c r="B419" s="134"/>
    </row>
    <row r="420" spans="2:2">
      <c r="B420" s="134"/>
    </row>
    <row r="421" spans="2:2">
      <c r="B421" s="134"/>
    </row>
    <row r="422" spans="2:2">
      <c r="B422" s="134"/>
    </row>
    <row r="423" spans="2:2">
      <c r="B423" s="134"/>
    </row>
    <row r="424" spans="2:2">
      <c r="B424" s="134"/>
    </row>
    <row r="425" spans="2:2">
      <c r="B425" s="134"/>
    </row>
    <row r="426" spans="2:2">
      <c r="B426" s="134"/>
    </row>
    <row r="427" spans="2:2">
      <c r="B427" s="134"/>
    </row>
    <row r="428" spans="2:2">
      <c r="B428" s="134"/>
    </row>
    <row r="429" spans="2:2">
      <c r="B429" s="134"/>
    </row>
    <row r="430" spans="2:2">
      <c r="B430" s="134"/>
    </row>
    <row r="431" spans="2:2">
      <c r="B431" s="134"/>
    </row>
    <row r="432" spans="2:2">
      <c r="B432" s="134"/>
    </row>
    <row r="433" spans="2:2">
      <c r="B433" s="134"/>
    </row>
    <row r="434" spans="2:2">
      <c r="B434" s="134"/>
    </row>
    <row r="435" spans="2:2">
      <c r="B435" s="134"/>
    </row>
    <row r="436" spans="2:2">
      <c r="B436" s="134"/>
    </row>
    <row r="437" spans="2:2">
      <c r="B437" s="134"/>
    </row>
    <row r="438" spans="2:2">
      <c r="B438" s="134"/>
    </row>
    <row r="439" spans="2:2">
      <c r="B439" s="134"/>
    </row>
    <row r="440" spans="2:2">
      <c r="B440" s="134"/>
    </row>
    <row r="441" spans="2:2">
      <c r="B441" s="134"/>
    </row>
    <row r="442" spans="2:2">
      <c r="B442" s="134"/>
    </row>
    <row r="443" spans="2:2">
      <c r="B443" s="134"/>
    </row>
    <row r="444" spans="2:2">
      <c r="B444" s="134"/>
    </row>
    <row r="445" spans="2:2">
      <c r="B445" s="134"/>
    </row>
    <row r="446" spans="2:2">
      <c r="B446" s="134"/>
    </row>
    <row r="447" spans="2:2">
      <c r="B447" s="134"/>
    </row>
    <row r="448" spans="2:2">
      <c r="B448" s="134"/>
    </row>
    <row r="449" spans="2:2">
      <c r="B449" s="134"/>
    </row>
    <row r="450" spans="2:2">
      <c r="B450" s="134"/>
    </row>
    <row r="451" spans="2:2">
      <c r="B451" s="134"/>
    </row>
    <row r="452" spans="2:2">
      <c r="B452" s="134"/>
    </row>
    <row r="453" spans="2:2">
      <c r="B453" s="134"/>
    </row>
    <row r="454" spans="2:2">
      <c r="B454" s="134"/>
    </row>
    <row r="455" spans="2:2">
      <c r="B455" s="134"/>
    </row>
    <row r="456" spans="2:2">
      <c r="B456" s="134"/>
    </row>
    <row r="457" spans="2:2">
      <c r="B457" s="134"/>
    </row>
    <row r="458" spans="2:2">
      <c r="B458" s="134"/>
    </row>
    <row r="459" spans="2:2">
      <c r="B459" s="134"/>
    </row>
    <row r="460" spans="2:2">
      <c r="B460" s="134"/>
    </row>
    <row r="461" spans="2:2">
      <c r="B461" s="134"/>
    </row>
    <row r="462" spans="2:2">
      <c r="B462" s="134"/>
    </row>
    <row r="463" spans="2:2">
      <c r="B463" s="134"/>
    </row>
    <row r="464" spans="2:2">
      <c r="B464" s="134"/>
    </row>
    <row r="465" spans="2:2">
      <c r="B465" s="134"/>
    </row>
    <row r="466" spans="2:2">
      <c r="B466" s="134"/>
    </row>
    <row r="467" spans="2:2">
      <c r="B467" s="134"/>
    </row>
    <row r="468" spans="2:2">
      <c r="B468" s="134"/>
    </row>
    <row r="469" spans="2:2">
      <c r="B469" s="134"/>
    </row>
    <row r="470" spans="2:2">
      <c r="B470" s="134"/>
    </row>
    <row r="471" spans="2:2">
      <c r="B471" s="134"/>
    </row>
    <row r="472" spans="2:2">
      <c r="B472" s="134"/>
    </row>
    <row r="473" spans="2:2">
      <c r="B473" s="134"/>
    </row>
    <row r="474" spans="2:2">
      <c r="B474" s="134"/>
    </row>
    <row r="475" spans="2:2">
      <c r="B475" s="134"/>
    </row>
    <row r="476" spans="2:2">
      <c r="B476" s="134"/>
    </row>
    <row r="477" spans="2:2">
      <c r="B477" s="134"/>
    </row>
    <row r="478" spans="2:2">
      <c r="B478" s="134"/>
    </row>
    <row r="479" spans="2:2">
      <c r="B479" s="134"/>
    </row>
    <row r="480" spans="2:2">
      <c r="B480" s="134"/>
    </row>
    <row r="481" spans="2:2">
      <c r="B481" s="134"/>
    </row>
    <row r="482" spans="2:2">
      <c r="B482" s="134"/>
    </row>
    <row r="483" spans="2:2">
      <c r="B483" s="134"/>
    </row>
    <row r="484" spans="2:2">
      <c r="B484" s="134"/>
    </row>
    <row r="485" spans="2:2">
      <c r="B485" s="134"/>
    </row>
    <row r="486" spans="2:2">
      <c r="B486" s="134"/>
    </row>
    <row r="487" spans="2:2">
      <c r="B487" s="134"/>
    </row>
    <row r="488" spans="2:2">
      <c r="B488" s="134"/>
    </row>
    <row r="489" spans="2:2">
      <c r="B489" s="134"/>
    </row>
    <row r="490" spans="2:2">
      <c r="B490" s="134"/>
    </row>
    <row r="491" spans="2:2">
      <c r="B491" s="134"/>
    </row>
    <row r="492" spans="2:2">
      <c r="B492" s="134"/>
    </row>
    <row r="493" spans="2:2">
      <c r="B493" s="134"/>
    </row>
    <row r="494" spans="2:2">
      <c r="B494" s="134"/>
    </row>
    <row r="495" spans="2:2">
      <c r="B495" s="134"/>
    </row>
    <row r="496" spans="2:2">
      <c r="B496" s="134"/>
    </row>
    <row r="497" spans="2:2">
      <c r="B497" s="134"/>
    </row>
    <row r="498" spans="2:2">
      <c r="B498" s="134"/>
    </row>
    <row r="499" spans="2:2">
      <c r="B499" s="134"/>
    </row>
    <row r="500" spans="2:2">
      <c r="B500" s="134"/>
    </row>
    <row r="501" spans="2:2">
      <c r="B501" s="134"/>
    </row>
    <row r="502" spans="2:2">
      <c r="B502" s="134"/>
    </row>
    <row r="503" spans="2:2">
      <c r="B503" s="134"/>
    </row>
    <row r="504" spans="2:2">
      <c r="B504" s="134"/>
    </row>
    <row r="505" spans="2:2">
      <c r="B505" s="134"/>
    </row>
    <row r="506" spans="2:2">
      <c r="B506" s="134"/>
    </row>
    <row r="507" spans="2:2">
      <c r="B507" s="134"/>
    </row>
    <row r="508" spans="2:2">
      <c r="B508" s="134"/>
    </row>
    <row r="509" spans="2:2">
      <c r="B509" s="134"/>
    </row>
    <row r="510" spans="2:2">
      <c r="B510" s="134"/>
    </row>
    <row r="511" spans="2:2">
      <c r="B511" s="134"/>
    </row>
    <row r="512" spans="2:2">
      <c r="B512" s="134"/>
    </row>
    <row r="513" spans="2:2">
      <c r="B513" s="134"/>
    </row>
    <row r="514" spans="2:2">
      <c r="B514" s="134"/>
    </row>
    <row r="515" spans="2:2">
      <c r="B515" s="134"/>
    </row>
    <row r="516" spans="2:2">
      <c r="B516" s="134"/>
    </row>
    <row r="517" spans="2:2">
      <c r="B517" s="134"/>
    </row>
    <row r="518" spans="2:2">
      <c r="B518" s="134"/>
    </row>
    <row r="519" spans="2:2">
      <c r="B519" s="134"/>
    </row>
    <row r="520" spans="2:2">
      <c r="B520" s="134"/>
    </row>
    <row r="521" spans="2:2">
      <c r="B521" s="134"/>
    </row>
    <row r="522" spans="2:2">
      <c r="B522" s="134"/>
    </row>
    <row r="523" spans="2:2">
      <c r="B523" s="134"/>
    </row>
    <row r="524" spans="2:2">
      <c r="B524" s="134"/>
    </row>
    <row r="525" spans="2:2">
      <c r="B525" s="134"/>
    </row>
    <row r="526" spans="2:2">
      <c r="B526" s="134"/>
    </row>
    <row r="527" spans="2:2">
      <c r="B527" s="134"/>
    </row>
    <row r="528" spans="2:2">
      <c r="B528" s="134"/>
    </row>
    <row r="529" spans="2:2">
      <c r="B529" s="134"/>
    </row>
    <row r="530" spans="2:2">
      <c r="B530" s="134"/>
    </row>
    <row r="531" spans="2:2">
      <c r="B531" s="134"/>
    </row>
    <row r="532" spans="2:2">
      <c r="B532" s="134"/>
    </row>
    <row r="533" spans="2:2">
      <c r="B533" s="134"/>
    </row>
    <row r="534" spans="2:2">
      <c r="B534" s="134"/>
    </row>
    <row r="535" spans="2:2">
      <c r="B535" s="134"/>
    </row>
    <row r="536" spans="2:2">
      <c r="B536" s="134"/>
    </row>
    <row r="537" spans="2:2">
      <c r="B537" s="134"/>
    </row>
    <row r="538" spans="2:2">
      <c r="B538" s="134"/>
    </row>
    <row r="539" spans="2:2">
      <c r="B539" s="134"/>
    </row>
    <row r="540" spans="2:2">
      <c r="B540" s="134"/>
    </row>
    <row r="541" spans="2:2">
      <c r="B541" s="134"/>
    </row>
    <row r="542" spans="2:2">
      <c r="B542" s="134"/>
    </row>
    <row r="543" spans="2:2">
      <c r="B543" s="134"/>
    </row>
    <row r="544" spans="2:2">
      <c r="B544" s="134"/>
    </row>
    <row r="545" spans="2:2">
      <c r="B545" s="134"/>
    </row>
    <row r="546" spans="2:2">
      <c r="B546" s="134"/>
    </row>
    <row r="547" spans="2:2">
      <c r="B547" s="134"/>
    </row>
    <row r="548" spans="2:2">
      <c r="B548" s="134"/>
    </row>
    <row r="549" spans="2:2">
      <c r="B549" s="134"/>
    </row>
    <row r="550" spans="2:2">
      <c r="B550" s="134"/>
    </row>
    <row r="551" spans="2:2">
      <c r="B551" s="134"/>
    </row>
    <row r="552" spans="2:2">
      <c r="B552" s="134"/>
    </row>
    <row r="553" spans="2:2">
      <c r="B553" s="134"/>
    </row>
    <row r="554" spans="2:2">
      <c r="B554" s="134"/>
    </row>
    <row r="555" spans="2:2">
      <c r="B555" s="134"/>
    </row>
    <row r="556" spans="2:2">
      <c r="B556" s="134"/>
    </row>
    <row r="557" spans="2:2">
      <c r="B557" s="134"/>
    </row>
    <row r="558" spans="2:2">
      <c r="B558" s="134"/>
    </row>
    <row r="559" spans="2:2">
      <c r="B559" s="134"/>
    </row>
    <row r="560" spans="2:2">
      <c r="B560" s="134"/>
    </row>
    <row r="561" spans="2:2">
      <c r="B561" s="134"/>
    </row>
    <row r="562" spans="2:2">
      <c r="B562" s="134"/>
    </row>
    <row r="563" spans="2:2">
      <c r="B563" s="134"/>
    </row>
    <row r="564" spans="2:2">
      <c r="B564" s="134"/>
    </row>
    <row r="565" spans="2:2">
      <c r="B565" s="134"/>
    </row>
    <row r="566" spans="2:2">
      <c r="B566" s="134"/>
    </row>
    <row r="567" spans="2:2">
      <c r="B567" s="134"/>
    </row>
    <row r="568" spans="2:2">
      <c r="B568" s="134"/>
    </row>
    <row r="569" spans="2:2">
      <c r="B569" s="134"/>
    </row>
    <row r="570" spans="2:2">
      <c r="B570" s="134"/>
    </row>
    <row r="571" spans="2:2">
      <c r="B571" s="134"/>
    </row>
    <row r="572" spans="2:2">
      <c r="B572" s="134"/>
    </row>
    <row r="573" spans="2:2">
      <c r="B573" s="134"/>
    </row>
    <row r="574" spans="2:2">
      <c r="B574" s="134"/>
    </row>
    <row r="575" spans="2:2">
      <c r="B575" s="134"/>
    </row>
    <row r="576" spans="2:2">
      <c r="B576" s="134"/>
    </row>
    <row r="577" spans="2:2">
      <c r="B577" s="134"/>
    </row>
    <row r="578" spans="2:2">
      <c r="B578" s="134"/>
    </row>
    <row r="579" spans="2:2">
      <c r="B579" s="134"/>
    </row>
    <row r="580" spans="2:2">
      <c r="B580" s="134"/>
    </row>
    <row r="581" spans="2:2">
      <c r="B581" s="134"/>
    </row>
    <row r="582" spans="2:2">
      <c r="B582" s="134"/>
    </row>
    <row r="583" spans="2:2">
      <c r="B583" s="134"/>
    </row>
    <row r="584" spans="2:2">
      <c r="B584" s="134"/>
    </row>
    <row r="585" spans="2:2">
      <c r="B585" s="134"/>
    </row>
    <row r="586" spans="2:2">
      <c r="B586" s="134"/>
    </row>
    <row r="587" spans="2:2">
      <c r="B587" s="134"/>
    </row>
    <row r="588" spans="2:2">
      <c r="B588" s="134"/>
    </row>
    <row r="589" spans="2:2">
      <c r="B589" s="134"/>
    </row>
    <row r="590" spans="2:2">
      <c r="B590" s="134"/>
    </row>
    <row r="591" spans="2:2">
      <c r="B591" s="134"/>
    </row>
    <row r="592" spans="2:2">
      <c r="B592" s="134"/>
    </row>
    <row r="593" spans="2:2">
      <c r="B593" s="134"/>
    </row>
    <row r="594" spans="2:2">
      <c r="B594" s="134"/>
    </row>
    <row r="595" spans="2:2">
      <c r="B595" s="134"/>
    </row>
    <row r="596" spans="2:2">
      <c r="B596" s="134"/>
    </row>
    <row r="597" spans="2:2">
      <c r="B597" s="134"/>
    </row>
    <row r="598" spans="2:2">
      <c r="B598" s="134"/>
    </row>
    <row r="599" spans="2:2">
      <c r="B599" s="134"/>
    </row>
    <row r="600" spans="2:2">
      <c r="B600" s="134"/>
    </row>
    <row r="601" spans="2:2">
      <c r="B601" s="134"/>
    </row>
    <row r="602" spans="2:2">
      <c r="B602" s="134"/>
    </row>
    <row r="603" spans="2:2">
      <c r="B603" s="134"/>
    </row>
    <row r="604" spans="2:2">
      <c r="B604" s="134"/>
    </row>
    <row r="605" spans="2:2">
      <c r="B605" s="134"/>
    </row>
    <row r="606" spans="2:2">
      <c r="B606" s="134"/>
    </row>
    <row r="607" spans="2:2">
      <c r="B607" s="134"/>
    </row>
    <row r="608" spans="2:2">
      <c r="B608" s="134"/>
    </row>
    <row r="609" spans="2:2">
      <c r="B609" s="134"/>
    </row>
    <row r="610" spans="2:2">
      <c r="B610" s="134"/>
    </row>
    <row r="611" spans="2:2">
      <c r="B611" s="134"/>
    </row>
    <row r="612" spans="2:2">
      <c r="B612" s="134"/>
    </row>
    <row r="613" spans="2:2">
      <c r="B613" s="134"/>
    </row>
    <row r="614" spans="2:2">
      <c r="B614" s="134"/>
    </row>
    <row r="615" spans="2:2">
      <c r="B615" s="134"/>
    </row>
    <row r="616" spans="2:2">
      <c r="B616" s="134"/>
    </row>
    <row r="617" spans="2:2">
      <c r="B617" s="134"/>
    </row>
    <row r="618" spans="2:2">
      <c r="B618" s="134"/>
    </row>
    <row r="619" spans="2:2">
      <c r="B619" s="134"/>
    </row>
    <row r="620" spans="2:2">
      <c r="B620" s="134"/>
    </row>
    <row r="621" spans="2:2">
      <c r="B621" s="134"/>
    </row>
    <row r="622" spans="2:2">
      <c r="B622" s="134"/>
    </row>
    <row r="623" spans="2:2">
      <c r="B623" s="134"/>
    </row>
    <row r="624" spans="2:2">
      <c r="B624" s="134"/>
    </row>
    <row r="625" spans="2:2">
      <c r="B625" s="134"/>
    </row>
    <row r="626" spans="2:2">
      <c r="B626" s="134"/>
    </row>
    <row r="627" spans="2:2">
      <c r="B627" s="134"/>
    </row>
    <row r="628" spans="2:2">
      <c r="B628" s="134"/>
    </row>
    <row r="629" spans="2:2">
      <c r="B629" s="134"/>
    </row>
    <row r="630" spans="2:2">
      <c r="B630" s="134"/>
    </row>
    <row r="631" spans="2:2">
      <c r="B631" s="134"/>
    </row>
    <row r="632" spans="2:2">
      <c r="B632" s="134"/>
    </row>
    <row r="633" spans="2:2">
      <c r="B633" s="134"/>
    </row>
    <row r="634" spans="2:2">
      <c r="B634" s="134"/>
    </row>
    <row r="635" spans="2:2">
      <c r="B635" s="134"/>
    </row>
    <row r="636" spans="2:2">
      <c r="B636" s="134"/>
    </row>
    <row r="637" spans="2:2">
      <c r="B637" s="134"/>
    </row>
    <row r="638" spans="2:2">
      <c r="B638" s="134"/>
    </row>
    <row r="639" spans="2:2">
      <c r="B639" s="134"/>
    </row>
    <row r="640" spans="2:2">
      <c r="B640" s="134"/>
    </row>
    <row r="641" spans="2:2">
      <c r="B641" s="134"/>
    </row>
    <row r="642" spans="2:2">
      <c r="B642" s="134"/>
    </row>
    <row r="643" spans="2:2">
      <c r="B643" s="134"/>
    </row>
    <row r="644" spans="2:2">
      <c r="B644" s="134"/>
    </row>
    <row r="645" spans="2:2">
      <c r="B645" s="134"/>
    </row>
    <row r="646" spans="2:2">
      <c r="B646" s="134"/>
    </row>
    <row r="647" spans="2:2">
      <c r="B647" s="134"/>
    </row>
    <row r="648" spans="2:2">
      <c r="B648" s="134"/>
    </row>
    <row r="649" spans="2:2">
      <c r="B649" s="134"/>
    </row>
    <row r="650" spans="2:2">
      <c r="B650" s="134"/>
    </row>
    <row r="651" spans="2:2">
      <c r="B651" s="134"/>
    </row>
    <row r="652" spans="2:2">
      <c r="B652" s="134"/>
    </row>
    <row r="653" spans="2:2">
      <c r="B653" s="134"/>
    </row>
    <row r="654" spans="2:2">
      <c r="B654" s="134"/>
    </row>
    <row r="655" spans="2:2">
      <c r="B655" s="134"/>
    </row>
    <row r="656" spans="2:2">
      <c r="B656" s="134"/>
    </row>
    <row r="657" spans="2:2">
      <c r="B657" s="134"/>
    </row>
    <row r="658" spans="2:2">
      <c r="B658" s="134"/>
    </row>
    <row r="659" spans="2:2">
      <c r="B659" s="134"/>
    </row>
    <row r="660" spans="2:2">
      <c r="B660" s="134"/>
    </row>
    <row r="661" spans="2:2">
      <c r="B661" s="134"/>
    </row>
    <row r="662" spans="2:2">
      <c r="B662" s="134"/>
    </row>
    <row r="663" spans="2:2">
      <c r="B663" s="134"/>
    </row>
    <row r="664" spans="2:2">
      <c r="B664" s="134"/>
    </row>
    <row r="665" spans="2:2">
      <c r="B665" s="134"/>
    </row>
    <row r="666" spans="2:2">
      <c r="B666" s="134"/>
    </row>
    <row r="667" spans="2:2">
      <c r="B667" s="134"/>
    </row>
    <row r="668" spans="2:2">
      <c r="B668" s="134"/>
    </row>
    <row r="669" spans="2:2">
      <c r="B669" s="134"/>
    </row>
    <row r="670" spans="2:2">
      <c r="B670" s="134"/>
    </row>
    <row r="671" spans="2:2">
      <c r="B671" s="134"/>
    </row>
    <row r="672" spans="2:2">
      <c r="B672" s="134"/>
    </row>
    <row r="673" spans="2:2">
      <c r="B673" s="134"/>
    </row>
    <row r="674" spans="2:2">
      <c r="B674" s="134"/>
    </row>
    <row r="675" spans="2:2">
      <c r="B675" s="134"/>
    </row>
    <row r="676" spans="2:2">
      <c r="B676" s="134"/>
    </row>
    <row r="677" spans="2:2">
      <c r="B677" s="134"/>
    </row>
    <row r="678" spans="2:2">
      <c r="B678" s="134"/>
    </row>
    <row r="679" spans="2:2">
      <c r="B679" s="134"/>
    </row>
    <row r="680" spans="2:2">
      <c r="B680" s="134"/>
    </row>
    <row r="681" spans="2:2">
      <c r="B681" s="134"/>
    </row>
    <row r="682" spans="2:2">
      <c r="B682" s="134"/>
    </row>
    <row r="683" spans="2:2">
      <c r="B683" s="134"/>
    </row>
    <row r="684" spans="2:2">
      <c r="B684" s="134"/>
    </row>
    <row r="685" spans="2:2">
      <c r="B685" s="134"/>
    </row>
    <row r="686" spans="2:2">
      <c r="B686" s="134"/>
    </row>
    <row r="687" spans="2:2">
      <c r="B687" s="134"/>
    </row>
    <row r="688" spans="2:2">
      <c r="B688" s="134"/>
    </row>
    <row r="689" spans="2:2">
      <c r="B689" s="134"/>
    </row>
    <row r="690" spans="2:2">
      <c r="B690" s="134"/>
    </row>
    <row r="691" spans="2:2">
      <c r="B691" s="134"/>
    </row>
    <row r="692" spans="2:2">
      <c r="B692" s="134"/>
    </row>
    <row r="693" spans="2:2">
      <c r="B693" s="134"/>
    </row>
    <row r="694" spans="2:2">
      <c r="B694" s="134"/>
    </row>
    <row r="695" spans="2:2">
      <c r="B695" s="134"/>
    </row>
    <row r="696" spans="2:2">
      <c r="B696" s="134"/>
    </row>
    <row r="697" spans="2:2">
      <c r="B697" s="134"/>
    </row>
    <row r="698" spans="2:2">
      <c r="B698" s="134"/>
    </row>
    <row r="699" spans="2:2">
      <c r="B699" s="134"/>
    </row>
    <row r="700" spans="2:2">
      <c r="B700" s="134"/>
    </row>
    <row r="701" spans="2:2">
      <c r="B701" s="134"/>
    </row>
    <row r="702" spans="2:2">
      <c r="B702" s="134"/>
    </row>
    <row r="703" spans="2:2">
      <c r="B703" s="134"/>
    </row>
    <row r="704" spans="2:2">
      <c r="B704" s="134"/>
    </row>
    <row r="705" spans="2:2">
      <c r="B705" s="134"/>
    </row>
    <row r="706" spans="2:2">
      <c r="B706" s="134"/>
    </row>
    <row r="707" spans="2:2">
      <c r="B707" s="134"/>
    </row>
    <row r="708" spans="2:2">
      <c r="B708" s="134"/>
    </row>
    <row r="709" spans="2:2">
      <c r="B709" s="134"/>
    </row>
    <row r="710" spans="2:2">
      <c r="B710" s="134"/>
    </row>
    <row r="711" spans="2:2">
      <c r="B711" s="134"/>
    </row>
    <row r="712" spans="2:2">
      <c r="B712" s="134"/>
    </row>
    <row r="713" spans="2:2">
      <c r="B713" s="134"/>
    </row>
    <row r="714" spans="2:2">
      <c r="B714" s="134"/>
    </row>
    <row r="715" spans="2:2">
      <c r="B715" s="134"/>
    </row>
    <row r="716" spans="2:2">
      <c r="B716" s="134"/>
    </row>
    <row r="717" spans="2:2">
      <c r="B717" s="134"/>
    </row>
    <row r="718" spans="2:2">
      <c r="B718" s="134"/>
    </row>
    <row r="719" spans="2:2">
      <c r="B719" s="134"/>
    </row>
    <row r="720" spans="2:2">
      <c r="B720" s="134"/>
    </row>
    <row r="721" spans="2:2">
      <c r="B721" s="134"/>
    </row>
    <row r="722" spans="2:2">
      <c r="B722" s="134"/>
    </row>
    <row r="723" spans="2:2">
      <c r="B723" s="134"/>
    </row>
    <row r="724" spans="2:2">
      <c r="B724" s="134"/>
    </row>
    <row r="725" spans="2:2">
      <c r="B725" s="134"/>
    </row>
    <row r="726" spans="2:2">
      <c r="B726" s="134"/>
    </row>
    <row r="727" spans="2:2">
      <c r="B727" s="134"/>
    </row>
    <row r="728" spans="2:2">
      <c r="B728" s="134"/>
    </row>
    <row r="729" spans="2:2">
      <c r="B729" s="134"/>
    </row>
    <row r="730" spans="2:2">
      <c r="B730" s="134"/>
    </row>
    <row r="731" spans="2:2">
      <c r="B731" s="134"/>
    </row>
    <row r="732" spans="2:2">
      <c r="B732" s="134"/>
    </row>
    <row r="733" spans="2:2">
      <c r="B733" s="134"/>
    </row>
    <row r="734" spans="2:2">
      <c r="B734" s="134"/>
    </row>
    <row r="735" spans="2:2">
      <c r="B735" s="134"/>
    </row>
    <row r="736" spans="2:2">
      <c r="B736" s="134"/>
    </row>
    <row r="737" spans="2:2">
      <c r="B737" s="134"/>
    </row>
    <row r="738" spans="2:2">
      <c r="B738" s="134"/>
    </row>
    <row r="739" spans="2:2">
      <c r="B739" s="134"/>
    </row>
    <row r="740" spans="2:2">
      <c r="B740" s="134"/>
    </row>
    <row r="741" spans="2:2">
      <c r="B741" s="134"/>
    </row>
    <row r="742" spans="2:2">
      <c r="B742" s="134"/>
    </row>
    <row r="743" spans="2:2">
      <c r="B743" s="134"/>
    </row>
    <row r="744" spans="2:2">
      <c r="B744" s="134"/>
    </row>
    <row r="745" spans="2:2">
      <c r="B745" s="134"/>
    </row>
    <row r="746" spans="2:2">
      <c r="B746" s="134"/>
    </row>
    <row r="747" spans="2:2">
      <c r="B747" s="134"/>
    </row>
    <row r="748" spans="2:2">
      <c r="B748" s="134"/>
    </row>
    <row r="749" spans="2:2">
      <c r="B749" s="134"/>
    </row>
    <row r="750" spans="2:2">
      <c r="B750" s="134"/>
    </row>
    <row r="751" spans="2:2">
      <c r="B751" s="134"/>
    </row>
    <row r="752" spans="2:2">
      <c r="B752" s="134"/>
    </row>
    <row r="753" spans="2:2">
      <c r="B753" s="134"/>
    </row>
    <row r="754" spans="2:2">
      <c r="B754" s="134"/>
    </row>
    <row r="755" spans="2:2">
      <c r="B755" s="134"/>
    </row>
    <row r="756" spans="2:2">
      <c r="B756" s="134"/>
    </row>
    <row r="757" spans="2:2">
      <c r="B757" s="134"/>
    </row>
    <row r="758" spans="2:2">
      <c r="B758" s="134"/>
    </row>
    <row r="759" spans="2:2">
      <c r="B759" s="134"/>
    </row>
    <row r="760" spans="2:2">
      <c r="B760" s="134"/>
    </row>
    <row r="761" spans="2:2">
      <c r="B761" s="134"/>
    </row>
    <row r="762" spans="2:2">
      <c r="B762" s="134"/>
    </row>
    <row r="763" spans="2:2">
      <c r="B763" s="134"/>
    </row>
    <row r="764" spans="2:2">
      <c r="B764" s="134"/>
    </row>
    <row r="765" spans="2:2">
      <c r="B765" s="134"/>
    </row>
    <row r="766" spans="2:2">
      <c r="B766" s="134"/>
    </row>
    <row r="767" spans="2:2">
      <c r="B767" s="134"/>
    </row>
    <row r="768" spans="2:2">
      <c r="B768" s="134"/>
    </row>
    <row r="769" spans="2:2">
      <c r="B769" s="134"/>
    </row>
    <row r="770" spans="2:2">
      <c r="B770" s="134"/>
    </row>
    <row r="771" spans="2:2">
      <c r="B771" s="134"/>
    </row>
    <row r="772" spans="2:2">
      <c r="B772" s="134"/>
    </row>
    <row r="773" spans="2:2">
      <c r="B773" s="134"/>
    </row>
    <row r="774" spans="2:2">
      <c r="B774" s="134"/>
    </row>
    <row r="775" spans="2:2">
      <c r="B775" s="134"/>
    </row>
    <row r="776" spans="2:2">
      <c r="B776" s="134"/>
    </row>
    <row r="777" spans="2:2">
      <c r="B777" s="134"/>
    </row>
    <row r="778" spans="2:2">
      <c r="B778" s="134"/>
    </row>
    <row r="779" spans="2:2">
      <c r="B779" s="134"/>
    </row>
    <row r="780" spans="2:2">
      <c r="B780" s="134"/>
    </row>
    <row r="781" spans="2:2">
      <c r="B781" s="134"/>
    </row>
    <row r="782" spans="2:2">
      <c r="B782" s="134"/>
    </row>
    <row r="783" spans="2:2">
      <c r="B783" s="134"/>
    </row>
    <row r="784" spans="2:2">
      <c r="B784" s="134"/>
    </row>
    <row r="785" spans="2:2">
      <c r="B785" s="134"/>
    </row>
    <row r="786" spans="2:2">
      <c r="B786" s="134"/>
    </row>
    <row r="787" spans="2:2">
      <c r="B787" s="134"/>
    </row>
    <row r="788" spans="2:2">
      <c r="B788" s="134"/>
    </row>
    <row r="789" spans="2:2">
      <c r="B789" s="134"/>
    </row>
    <row r="790" spans="2:2">
      <c r="B790" s="134"/>
    </row>
    <row r="791" spans="2:2">
      <c r="B791" s="134"/>
    </row>
    <row r="792" spans="2:2">
      <c r="B792" s="134"/>
    </row>
    <row r="793" spans="2:2">
      <c r="B793" s="134"/>
    </row>
    <row r="794" spans="2:2">
      <c r="B794" s="134"/>
    </row>
    <row r="795" spans="2:2">
      <c r="B795" s="134"/>
    </row>
    <row r="796" spans="2:2">
      <c r="B796" s="134"/>
    </row>
    <row r="797" spans="2:2">
      <c r="B797" s="134"/>
    </row>
    <row r="798" spans="2:2">
      <c r="B798" s="134"/>
    </row>
    <row r="799" spans="2:2">
      <c r="B799" s="134"/>
    </row>
    <row r="800" spans="2:2">
      <c r="B800" s="134"/>
    </row>
    <row r="801" spans="2:2">
      <c r="B801" s="134"/>
    </row>
    <row r="802" spans="2:2">
      <c r="B802" s="134"/>
    </row>
    <row r="803" spans="2:2">
      <c r="B803" s="134"/>
    </row>
    <row r="804" spans="2:2">
      <c r="B804" s="134"/>
    </row>
    <row r="805" spans="2:2">
      <c r="B805" s="134"/>
    </row>
    <row r="806" spans="2:2">
      <c r="B806" s="134"/>
    </row>
    <row r="807" spans="2:2">
      <c r="B807" s="134"/>
    </row>
    <row r="808" spans="2:2">
      <c r="B808" s="134"/>
    </row>
    <row r="809" spans="2:2">
      <c r="B809" s="134"/>
    </row>
    <row r="810" spans="2:2">
      <c r="B810" s="134"/>
    </row>
    <row r="811" spans="2:2">
      <c r="B811" s="134"/>
    </row>
    <row r="812" spans="2:2">
      <c r="B812" s="134"/>
    </row>
    <row r="813" spans="2:2">
      <c r="B813" s="134"/>
    </row>
    <row r="814" spans="2:2">
      <c r="B814" s="134"/>
    </row>
    <row r="815" spans="2:2">
      <c r="B815" s="134"/>
    </row>
    <row r="816" spans="2:2">
      <c r="B816" s="134"/>
    </row>
    <row r="817" spans="2:2">
      <c r="B817" s="134"/>
    </row>
    <row r="818" spans="2:2">
      <c r="B818" s="134"/>
    </row>
    <row r="819" spans="2:2">
      <c r="B819" s="134"/>
    </row>
    <row r="820" spans="2:2">
      <c r="B820" s="134"/>
    </row>
    <row r="821" spans="2:2">
      <c r="B821" s="134"/>
    </row>
    <row r="822" spans="2:2">
      <c r="B822" s="134"/>
    </row>
    <row r="823" spans="2:2">
      <c r="B823" s="134"/>
    </row>
    <row r="824" spans="2:2">
      <c r="B824" s="134"/>
    </row>
    <row r="825" spans="2:2">
      <c r="B825" s="134"/>
    </row>
    <row r="826" spans="2:2">
      <c r="B826" s="134"/>
    </row>
    <row r="827" spans="2:2">
      <c r="B827" s="134"/>
    </row>
    <row r="828" spans="2:2">
      <c r="B828" s="134"/>
    </row>
    <row r="829" spans="2:2">
      <c r="B829" s="134"/>
    </row>
    <row r="830" spans="2:2">
      <c r="B830" s="134"/>
    </row>
    <row r="831" spans="2:2">
      <c r="B831" s="134"/>
    </row>
    <row r="832" spans="2:2">
      <c r="B832" s="134"/>
    </row>
    <row r="833" spans="2:2">
      <c r="B833" s="134"/>
    </row>
    <row r="834" spans="2:2">
      <c r="B834" s="134"/>
    </row>
    <row r="835" spans="2:2">
      <c r="B835" s="134"/>
    </row>
    <row r="836" spans="2:2">
      <c r="B836" s="134"/>
    </row>
    <row r="837" spans="2:2">
      <c r="B837" s="134"/>
    </row>
    <row r="838" spans="2:2">
      <c r="B838" s="134"/>
    </row>
    <row r="839" spans="2:2">
      <c r="B839" s="134"/>
    </row>
    <row r="840" spans="2:2">
      <c r="B840" s="134"/>
    </row>
    <row r="841" spans="2:2">
      <c r="B841" s="134"/>
    </row>
    <row r="842" spans="2:2">
      <c r="B842" s="134"/>
    </row>
    <row r="843" spans="2:2">
      <c r="B843" s="134"/>
    </row>
    <row r="844" spans="2:2">
      <c r="B844" s="134"/>
    </row>
    <row r="845" spans="2:2">
      <c r="B845" s="134"/>
    </row>
    <row r="846" spans="2:2">
      <c r="B846" s="134"/>
    </row>
    <row r="847" spans="2:2">
      <c r="B847" s="134"/>
    </row>
    <row r="848" spans="2:2">
      <c r="B848" s="134"/>
    </row>
    <row r="849" spans="2:2">
      <c r="B849" s="134"/>
    </row>
    <row r="850" spans="2:2">
      <c r="B850" s="134"/>
    </row>
    <row r="851" spans="2:2">
      <c r="B851" s="134"/>
    </row>
    <row r="852" spans="2:2">
      <c r="B852" s="134"/>
    </row>
    <row r="853" spans="2:2">
      <c r="B853" s="134"/>
    </row>
    <row r="854" spans="2:2">
      <c r="B854" s="134"/>
    </row>
    <row r="855" spans="2:2">
      <c r="B855" s="134"/>
    </row>
    <row r="856" spans="2:2">
      <c r="B856" s="134"/>
    </row>
    <row r="857" spans="2:2">
      <c r="B857" s="134"/>
    </row>
    <row r="858" spans="2:2">
      <c r="B858" s="134"/>
    </row>
    <row r="859" spans="2:2">
      <c r="B859" s="134"/>
    </row>
    <row r="860" spans="2:2">
      <c r="B860" s="134"/>
    </row>
    <row r="861" spans="2:2">
      <c r="B861" s="134"/>
    </row>
    <row r="862" spans="2:2">
      <c r="B862" s="134"/>
    </row>
    <row r="863" spans="2:2">
      <c r="B863" s="134"/>
    </row>
    <row r="864" spans="2:2">
      <c r="B864" s="134"/>
    </row>
    <row r="865" spans="2:2">
      <c r="B865" s="134"/>
    </row>
    <row r="866" spans="2:2">
      <c r="B866" s="134"/>
    </row>
    <row r="867" spans="2:2">
      <c r="B867" s="134"/>
    </row>
    <row r="868" spans="2:2">
      <c r="B868" s="134"/>
    </row>
    <row r="869" spans="2:2">
      <c r="B869" s="134"/>
    </row>
    <row r="870" spans="2:2">
      <c r="B870" s="134"/>
    </row>
    <row r="871" spans="2:2">
      <c r="B871" s="134"/>
    </row>
    <row r="872" spans="2:2">
      <c r="B872" s="134"/>
    </row>
    <row r="873" spans="2:2">
      <c r="B873" s="134"/>
    </row>
    <row r="874" spans="2:2">
      <c r="B874" s="134"/>
    </row>
    <row r="875" spans="2:2">
      <c r="B875" s="134"/>
    </row>
    <row r="876" spans="2:2">
      <c r="B876" s="134"/>
    </row>
    <row r="877" spans="2:2">
      <c r="B877" s="134"/>
    </row>
    <row r="878" spans="2:2">
      <c r="B878" s="134"/>
    </row>
    <row r="879" spans="2:2">
      <c r="B879" s="134"/>
    </row>
    <row r="880" spans="2:2">
      <c r="B880" s="134"/>
    </row>
    <row r="881" spans="2:2">
      <c r="B881" s="134"/>
    </row>
    <row r="882" spans="2:2">
      <c r="B882" s="134"/>
    </row>
    <row r="883" spans="2:2">
      <c r="B883" s="134"/>
    </row>
    <row r="884" spans="2:2">
      <c r="B884" s="134"/>
    </row>
    <row r="885" spans="2:2">
      <c r="B885" s="134"/>
    </row>
    <row r="886" spans="2:2">
      <c r="B886" s="134"/>
    </row>
    <row r="887" spans="2:2">
      <c r="B887" s="134"/>
    </row>
    <row r="888" spans="2:2">
      <c r="B888" s="134"/>
    </row>
    <row r="889" spans="2:2">
      <c r="B889" s="134"/>
    </row>
    <row r="890" spans="2:2">
      <c r="B890" s="134"/>
    </row>
    <row r="891" spans="2:2">
      <c r="B891" s="134"/>
    </row>
    <row r="892" spans="2:2">
      <c r="B892" s="134"/>
    </row>
    <row r="893" spans="2:2">
      <c r="B893" s="134"/>
    </row>
    <row r="894" spans="2:2">
      <c r="B894" s="134"/>
    </row>
    <row r="895" spans="2:2">
      <c r="B895" s="134"/>
    </row>
    <row r="896" spans="2:2">
      <c r="B896" s="134"/>
    </row>
    <row r="897" spans="2:2">
      <c r="B897" s="134"/>
    </row>
    <row r="898" spans="2:2">
      <c r="B898" s="134"/>
    </row>
    <row r="899" spans="2:2">
      <c r="B899" s="134"/>
    </row>
    <row r="900" spans="2:2">
      <c r="B900" s="134"/>
    </row>
    <row r="901" spans="2:2">
      <c r="B901" s="134"/>
    </row>
    <row r="902" spans="2:2">
      <c r="B902" s="134"/>
    </row>
    <row r="903" spans="2:2">
      <c r="B903" s="134"/>
    </row>
    <row r="904" spans="2:2">
      <c r="B904" s="134"/>
    </row>
    <row r="905" spans="2:2">
      <c r="B905" s="134"/>
    </row>
    <row r="906" spans="2:2">
      <c r="B906" s="134"/>
    </row>
    <row r="907" spans="2:2">
      <c r="B907" s="134"/>
    </row>
    <row r="908" spans="2:2">
      <c r="B908" s="134"/>
    </row>
    <row r="909" spans="2:2">
      <c r="B909" s="134"/>
    </row>
    <row r="910" spans="2:2">
      <c r="B910" s="134"/>
    </row>
    <row r="911" spans="2:2">
      <c r="B911" s="134"/>
    </row>
    <row r="912" spans="2:2">
      <c r="B912" s="134"/>
    </row>
    <row r="913" spans="2:2">
      <c r="B913" s="134"/>
    </row>
    <row r="914" spans="2:2">
      <c r="B914" s="134"/>
    </row>
    <row r="915" spans="2:2">
      <c r="B915" s="134"/>
    </row>
    <row r="916" spans="2:2">
      <c r="B916" s="134"/>
    </row>
    <row r="917" spans="2:2">
      <c r="B917" s="134"/>
    </row>
    <row r="918" spans="2:2">
      <c r="B918" s="134"/>
    </row>
    <row r="919" spans="2:2">
      <c r="B919" s="134"/>
    </row>
    <row r="920" spans="2:2">
      <c r="B920" s="134"/>
    </row>
    <row r="921" spans="2:2">
      <c r="B921" s="134"/>
    </row>
    <row r="922" spans="2:2">
      <c r="B922" s="134"/>
    </row>
    <row r="923" spans="2:2">
      <c r="B923" s="134"/>
    </row>
    <row r="924" spans="2:2">
      <c r="B924" s="134"/>
    </row>
    <row r="925" spans="2:2">
      <c r="B925" s="134"/>
    </row>
    <row r="926" spans="2:2">
      <c r="B926" s="134"/>
    </row>
    <row r="927" spans="2:2">
      <c r="B927" s="134"/>
    </row>
    <row r="928" spans="2:2">
      <c r="B928" s="134"/>
    </row>
    <row r="929" spans="2:2">
      <c r="B929" s="134"/>
    </row>
    <row r="930" spans="2:2">
      <c r="B930" s="134"/>
    </row>
    <row r="931" spans="2:2">
      <c r="B931" s="134"/>
    </row>
    <row r="932" spans="2:2">
      <c r="B932" s="134"/>
    </row>
    <row r="933" spans="2:2">
      <c r="B933" s="134"/>
    </row>
    <row r="934" spans="2:2">
      <c r="B934" s="134"/>
    </row>
    <row r="935" spans="2:2">
      <c r="B935" s="134"/>
    </row>
    <row r="936" spans="2:2">
      <c r="B936" s="134"/>
    </row>
    <row r="937" spans="2:2">
      <c r="B937" s="134"/>
    </row>
    <row r="938" spans="2:2">
      <c r="B938" s="134"/>
    </row>
    <row r="939" spans="2:2">
      <c r="B939" s="134"/>
    </row>
    <row r="940" spans="2:2">
      <c r="B940" s="134"/>
    </row>
    <row r="941" spans="2:2">
      <c r="B941" s="134"/>
    </row>
    <row r="942" spans="2:2">
      <c r="B942" s="134"/>
    </row>
    <row r="943" spans="2:2">
      <c r="B943" s="134"/>
    </row>
    <row r="944" spans="2:2">
      <c r="B944" s="134"/>
    </row>
    <row r="945" spans="2:2">
      <c r="B945" s="134"/>
    </row>
    <row r="946" spans="2:2">
      <c r="B946" s="134"/>
    </row>
    <row r="947" spans="2:2">
      <c r="B947" s="134"/>
    </row>
    <row r="948" spans="2:2">
      <c r="B948" s="134"/>
    </row>
    <row r="949" spans="2:2">
      <c r="B949" s="134"/>
    </row>
    <row r="950" spans="2:2">
      <c r="B950" s="134"/>
    </row>
    <row r="951" spans="2:2">
      <c r="B951" s="134"/>
    </row>
    <row r="952" spans="2:2">
      <c r="B952" s="134"/>
    </row>
    <row r="953" spans="2:2">
      <c r="B953" s="134"/>
    </row>
    <row r="954" spans="2:2">
      <c r="B954" s="134"/>
    </row>
    <row r="955" spans="2:2">
      <c r="B955" s="134"/>
    </row>
    <row r="956" spans="2:2">
      <c r="B956" s="134"/>
    </row>
    <row r="957" spans="2:2">
      <c r="B957" s="134"/>
    </row>
    <row r="958" spans="2:2">
      <c r="B958" s="134"/>
    </row>
    <row r="959" spans="2:2">
      <c r="B959" s="134"/>
    </row>
    <row r="960" spans="2:2">
      <c r="B960" s="134"/>
    </row>
    <row r="961" spans="2:2">
      <c r="B961" s="134"/>
    </row>
    <row r="962" spans="2:2">
      <c r="B962" s="134"/>
    </row>
    <row r="963" spans="2:2">
      <c r="B963" s="134"/>
    </row>
    <row r="964" spans="2:2">
      <c r="B964" s="134"/>
    </row>
    <row r="965" spans="2:2">
      <c r="B965" s="134"/>
    </row>
    <row r="966" spans="2:2">
      <c r="B966" s="134"/>
    </row>
    <row r="967" spans="2:2">
      <c r="B967" s="134"/>
    </row>
    <row r="968" spans="2:2">
      <c r="B968" s="134"/>
    </row>
    <row r="969" spans="2:2">
      <c r="B969" s="134"/>
    </row>
    <row r="970" spans="2:2">
      <c r="B970" s="134"/>
    </row>
    <row r="971" spans="2:2">
      <c r="B971" s="134"/>
    </row>
    <row r="972" spans="2:2">
      <c r="B972" s="134"/>
    </row>
    <row r="973" spans="2:2">
      <c r="B973" s="134"/>
    </row>
    <row r="974" spans="2:2">
      <c r="B974" s="134"/>
    </row>
    <row r="975" spans="2:2">
      <c r="B975" s="134"/>
    </row>
    <row r="976" spans="2:2">
      <c r="B976" s="134"/>
    </row>
    <row r="977" spans="2:2">
      <c r="B977" s="134"/>
    </row>
    <row r="978" spans="2:2">
      <c r="B978" s="134"/>
    </row>
    <row r="979" spans="2:2">
      <c r="B979" s="134"/>
    </row>
    <row r="980" spans="2:2">
      <c r="B980" s="134"/>
    </row>
    <row r="981" spans="2:2">
      <c r="B981" s="134"/>
    </row>
    <row r="982" spans="2:2">
      <c r="B982" s="134"/>
    </row>
    <row r="983" spans="2:2">
      <c r="B983" s="134"/>
    </row>
    <row r="984" spans="2:2">
      <c r="B984" s="134"/>
    </row>
    <row r="985" spans="2:2">
      <c r="B985" s="134"/>
    </row>
    <row r="986" spans="2:2">
      <c r="B986" s="134"/>
    </row>
    <row r="987" spans="2:2">
      <c r="B987" s="134"/>
    </row>
    <row r="988" spans="2:2">
      <c r="B988" s="134"/>
    </row>
    <row r="989" spans="2:2">
      <c r="B989" s="134"/>
    </row>
    <row r="990" spans="2:2">
      <c r="B990" s="134"/>
    </row>
    <row r="991" spans="2:2">
      <c r="B991" s="134"/>
    </row>
    <row r="992" spans="2:2">
      <c r="B992" s="134"/>
    </row>
    <row r="993" spans="2:2">
      <c r="B993" s="134"/>
    </row>
    <row r="994" spans="2:2">
      <c r="B994" s="134"/>
    </row>
    <row r="995" spans="2:2">
      <c r="B995" s="134"/>
    </row>
    <row r="996" spans="2:2">
      <c r="B996" s="134"/>
    </row>
    <row r="997" spans="2:2">
      <c r="B997" s="134"/>
    </row>
    <row r="998" spans="2:2">
      <c r="B998" s="134"/>
    </row>
    <row r="999" spans="2:2">
      <c r="B999" s="134"/>
    </row>
    <row r="1000" spans="2:2">
      <c r="B1000" s="134"/>
    </row>
    <row r="1001" spans="2:2">
      <c r="B1001" s="134"/>
    </row>
    <row r="1002" spans="2:2">
      <c r="B1002" s="134"/>
    </row>
    <row r="1003" spans="2:2">
      <c r="B1003" s="134"/>
    </row>
    <row r="1004" spans="2:2">
      <c r="B1004" s="134"/>
    </row>
    <row r="1005" spans="2:2">
      <c r="B1005" s="134"/>
    </row>
    <row r="1006" spans="2:2">
      <c r="B1006" s="134"/>
    </row>
    <row r="1007" spans="2:2">
      <c r="B1007" s="134"/>
    </row>
    <row r="1008" spans="2:2">
      <c r="B1008" s="134"/>
    </row>
    <row r="1009" spans="2:2">
      <c r="B1009" s="134"/>
    </row>
    <row r="1010" spans="2:2">
      <c r="B1010" s="134"/>
    </row>
    <row r="1011" spans="2:2">
      <c r="B1011" s="134"/>
    </row>
    <row r="1012" spans="2:2">
      <c r="B1012" s="134"/>
    </row>
    <row r="1013" spans="2:2">
      <c r="B1013" s="134"/>
    </row>
    <row r="1014" spans="2:2">
      <c r="B1014" s="134"/>
    </row>
    <row r="1015" spans="2:2">
      <c r="B1015" s="134"/>
    </row>
    <row r="1016" spans="2:2">
      <c r="B1016" s="134"/>
    </row>
    <row r="1017" spans="2:2">
      <c r="B1017" s="134"/>
    </row>
    <row r="1018" spans="2:2">
      <c r="B1018" s="134"/>
    </row>
    <row r="1019" spans="2:2">
      <c r="B1019" s="134"/>
    </row>
    <row r="1020" spans="2:2">
      <c r="B1020" s="134"/>
    </row>
    <row r="1021" spans="2:2">
      <c r="B1021" s="134"/>
    </row>
    <row r="1022" spans="2:2">
      <c r="B1022" s="134"/>
    </row>
    <row r="1023" spans="2:2">
      <c r="B1023" s="134"/>
    </row>
    <row r="1024" spans="2:2">
      <c r="B1024" s="134"/>
    </row>
    <row r="1025" spans="2:2">
      <c r="B1025" s="134"/>
    </row>
    <row r="1026" spans="2:2">
      <c r="B1026" s="134"/>
    </row>
    <row r="1027" spans="2:2">
      <c r="B1027" s="134"/>
    </row>
    <row r="1028" spans="2:2">
      <c r="B1028" s="134"/>
    </row>
    <row r="1029" spans="2:2">
      <c r="B1029" s="134"/>
    </row>
    <row r="1030" spans="2:2">
      <c r="B1030" s="134"/>
    </row>
    <row r="1031" spans="2:2">
      <c r="B1031" s="134"/>
    </row>
    <row r="1032" spans="2:2">
      <c r="B1032" s="134"/>
    </row>
    <row r="1033" spans="2:2">
      <c r="B1033" s="134"/>
    </row>
    <row r="1034" spans="2:2">
      <c r="B1034" s="134"/>
    </row>
    <row r="1035" spans="2:2">
      <c r="B1035" s="134"/>
    </row>
    <row r="1036" spans="2:2">
      <c r="B1036" s="134"/>
    </row>
    <row r="1037" spans="2:2">
      <c r="B1037" s="134"/>
    </row>
    <row r="1038" spans="2:2">
      <c r="B1038" s="134"/>
    </row>
    <row r="1039" spans="2:2">
      <c r="B1039" s="134"/>
    </row>
    <row r="1040" spans="2:2">
      <c r="B1040" s="134"/>
    </row>
    <row r="1041" spans="2:2">
      <c r="B1041" s="134"/>
    </row>
    <row r="1042" spans="2:2">
      <c r="B1042" s="134"/>
    </row>
    <row r="1043" spans="2:2">
      <c r="B1043" s="134"/>
    </row>
    <row r="1044" spans="2:2">
      <c r="B1044" s="134"/>
    </row>
    <row r="1045" spans="2:2">
      <c r="B1045" s="134"/>
    </row>
    <row r="1046" spans="2:2">
      <c r="B1046" s="134"/>
    </row>
    <row r="1047" spans="2:2">
      <c r="B1047" s="134"/>
    </row>
    <row r="1048" spans="2:2">
      <c r="B1048" s="134"/>
    </row>
    <row r="1049" spans="2:2">
      <c r="B1049" s="134"/>
    </row>
    <row r="1050" spans="2:2">
      <c r="B1050" s="134"/>
    </row>
    <row r="1051" spans="2:2">
      <c r="B1051" s="134"/>
    </row>
    <row r="1052" spans="2:2">
      <c r="B1052" s="134"/>
    </row>
    <row r="1053" spans="2:2">
      <c r="B1053" s="134"/>
    </row>
    <row r="1054" spans="2:2">
      <c r="B1054" s="134"/>
    </row>
    <row r="1055" spans="2:2">
      <c r="B1055" s="134"/>
    </row>
    <row r="1056" spans="2:2">
      <c r="B1056" s="134"/>
    </row>
    <row r="1057" spans="2:2">
      <c r="B1057" s="134"/>
    </row>
    <row r="1058" spans="2:2">
      <c r="B1058" s="134"/>
    </row>
    <row r="1059" spans="2:2">
      <c r="B1059" s="134"/>
    </row>
    <row r="1060" spans="2:2">
      <c r="B1060" s="134"/>
    </row>
    <row r="1061" spans="2:2">
      <c r="B1061" s="134"/>
    </row>
    <row r="1062" spans="2:2">
      <c r="B1062" s="134"/>
    </row>
    <row r="1063" spans="2:2">
      <c r="B1063" s="134"/>
    </row>
    <row r="1064" spans="2:2">
      <c r="B1064" s="134"/>
    </row>
    <row r="1065" spans="2:2">
      <c r="B1065" s="134"/>
    </row>
    <row r="1066" spans="2:2">
      <c r="B1066" s="134"/>
    </row>
    <row r="1067" spans="2:2">
      <c r="B1067" s="134"/>
    </row>
    <row r="1068" spans="2:2">
      <c r="B1068" s="134"/>
    </row>
    <row r="1069" spans="2:2">
      <c r="B1069" s="134"/>
    </row>
    <row r="1070" spans="2:2">
      <c r="B1070" s="134"/>
    </row>
    <row r="1071" spans="2:2">
      <c r="B1071" s="134"/>
    </row>
    <row r="1072" spans="2:2">
      <c r="B1072" s="134"/>
    </row>
    <row r="1073" spans="2:2">
      <c r="B1073" s="134"/>
    </row>
    <row r="1074" spans="2:2">
      <c r="B1074" s="134"/>
    </row>
    <row r="1075" spans="2:2">
      <c r="B1075" s="134"/>
    </row>
    <row r="1076" spans="2:2">
      <c r="B1076" s="134"/>
    </row>
    <row r="1077" spans="2:2">
      <c r="B1077" s="134"/>
    </row>
    <row r="1078" spans="2:2">
      <c r="B1078" s="134"/>
    </row>
    <row r="1079" spans="2:2">
      <c r="B1079" s="134"/>
    </row>
    <row r="1080" spans="2:2">
      <c r="B1080" s="134"/>
    </row>
    <row r="1081" spans="2:2">
      <c r="B1081" s="134"/>
    </row>
    <row r="1082" spans="2:2">
      <c r="B1082" s="134"/>
    </row>
    <row r="1083" spans="2:2">
      <c r="B1083" s="134"/>
    </row>
    <row r="1084" spans="2:2">
      <c r="B1084" s="134"/>
    </row>
    <row r="1085" spans="2:2">
      <c r="B1085" s="134"/>
    </row>
    <row r="1086" spans="2:2">
      <c r="B1086" s="134"/>
    </row>
    <row r="1087" spans="2:2">
      <c r="B1087" s="134"/>
    </row>
    <row r="1088" spans="2:2">
      <c r="B1088" s="134"/>
    </row>
    <row r="1089" spans="2:2">
      <c r="B1089" s="134"/>
    </row>
    <row r="1090" spans="2:2">
      <c r="B1090" s="134"/>
    </row>
    <row r="1091" spans="2:2">
      <c r="B1091" s="134"/>
    </row>
    <row r="1092" spans="2:2">
      <c r="B1092" s="134"/>
    </row>
    <row r="1093" spans="2:2">
      <c r="B1093" s="134"/>
    </row>
    <row r="1094" spans="2:2">
      <c r="B1094" s="134"/>
    </row>
    <row r="1095" spans="2:2">
      <c r="B1095" s="134"/>
    </row>
    <row r="1096" spans="2:2">
      <c r="B1096" s="134"/>
    </row>
    <row r="1097" spans="2:2">
      <c r="B1097" s="134"/>
    </row>
    <row r="1098" spans="2:2">
      <c r="B1098" s="134"/>
    </row>
    <row r="1099" spans="2:2">
      <c r="B1099" s="134"/>
    </row>
    <row r="1100" spans="2:2">
      <c r="B1100" s="134"/>
    </row>
    <row r="1101" spans="2:2">
      <c r="B1101" s="134"/>
    </row>
    <row r="1102" spans="2:2">
      <c r="B1102" s="134"/>
    </row>
    <row r="1103" spans="2:2">
      <c r="B1103" s="134"/>
    </row>
    <row r="1104" spans="2:2">
      <c r="B1104" s="134"/>
    </row>
    <row r="1105" spans="2:2">
      <c r="B1105" s="134"/>
    </row>
    <row r="1106" spans="2:2">
      <c r="B1106" s="134"/>
    </row>
    <row r="1107" spans="2:2">
      <c r="B1107" s="134"/>
    </row>
    <row r="1108" spans="2:2">
      <c r="B1108" s="134"/>
    </row>
    <row r="1109" spans="2:2">
      <c r="B1109" s="134"/>
    </row>
    <row r="1110" spans="2:2">
      <c r="B1110" s="134"/>
    </row>
    <row r="1111" spans="2:2">
      <c r="B1111" s="134"/>
    </row>
    <row r="1112" spans="2:2">
      <c r="B1112" s="134"/>
    </row>
    <row r="1113" spans="2:2">
      <c r="B1113" s="134"/>
    </row>
    <row r="1114" spans="2:2">
      <c r="B1114" s="134"/>
    </row>
    <row r="1115" spans="2:2">
      <c r="B1115" s="134"/>
    </row>
    <row r="1116" spans="2:2">
      <c r="B1116" s="134"/>
    </row>
    <row r="1117" spans="2:2">
      <c r="B1117" s="134"/>
    </row>
    <row r="1118" spans="2:2">
      <c r="B1118" s="134"/>
    </row>
    <row r="1119" spans="2:2">
      <c r="B1119" s="134"/>
    </row>
    <row r="1120" spans="2:2">
      <c r="B1120" s="134"/>
    </row>
    <row r="1121" spans="2:2">
      <c r="B1121" s="134"/>
    </row>
    <row r="1122" spans="2:2">
      <c r="B1122" s="134"/>
    </row>
    <row r="1123" spans="2:2">
      <c r="B1123" s="134"/>
    </row>
    <row r="1124" spans="2:2">
      <c r="B1124" s="134"/>
    </row>
    <row r="1125" spans="2:2">
      <c r="B1125" s="134"/>
    </row>
    <row r="1126" spans="2:2">
      <c r="B1126" s="134"/>
    </row>
    <row r="1127" spans="2:2">
      <c r="B1127" s="134"/>
    </row>
    <row r="1128" spans="2:2">
      <c r="B1128" s="134"/>
    </row>
    <row r="1129" spans="2:2">
      <c r="B1129" s="134"/>
    </row>
    <row r="1130" spans="2:2">
      <c r="B1130" s="134"/>
    </row>
    <row r="1131" spans="2:2">
      <c r="B1131" s="134"/>
    </row>
    <row r="1132" spans="2:2">
      <c r="B1132" s="134"/>
    </row>
    <row r="1133" spans="2:2">
      <c r="B1133" s="134"/>
    </row>
    <row r="1134" spans="2:2">
      <c r="B1134" s="134"/>
    </row>
    <row r="1135" spans="2:2">
      <c r="B1135" s="134"/>
    </row>
    <row r="1136" spans="2:2">
      <c r="B1136" s="134"/>
    </row>
    <row r="1137" spans="2:2">
      <c r="B1137" s="134"/>
    </row>
    <row r="1138" spans="2:2">
      <c r="B1138" s="134"/>
    </row>
    <row r="1139" spans="2:2">
      <c r="B1139" s="134"/>
    </row>
    <row r="1140" spans="2:2">
      <c r="B1140" s="134"/>
    </row>
    <row r="1141" spans="2:2">
      <c r="B1141" s="134"/>
    </row>
    <row r="1142" spans="2:2">
      <c r="B1142" s="134"/>
    </row>
    <row r="1143" spans="2:2">
      <c r="B1143" s="134"/>
    </row>
    <row r="1144" spans="2:2">
      <c r="B1144" s="134"/>
    </row>
    <row r="1145" spans="2:2">
      <c r="B1145" s="134"/>
    </row>
    <row r="1146" spans="2:2">
      <c r="B1146" s="134"/>
    </row>
    <row r="1147" spans="2:2">
      <c r="B1147" s="134"/>
    </row>
    <row r="1148" spans="2:2">
      <c r="B1148" s="134"/>
    </row>
    <row r="1149" spans="2:2">
      <c r="B1149" s="134"/>
    </row>
    <row r="1150" spans="2:2">
      <c r="B1150" s="134"/>
    </row>
    <row r="1151" spans="2:2">
      <c r="B1151" s="134"/>
    </row>
    <row r="1152" spans="2:2">
      <c r="B1152" s="134"/>
    </row>
    <row r="1153" spans="2:2">
      <c r="B1153" s="134"/>
    </row>
    <row r="1154" spans="2:2">
      <c r="B1154" s="134"/>
    </row>
    <row r="1155" spans="2:2">
      <c r="B1155" s="134"/>
    </row>
    <row r="1156" spans="2:2">
      <c r="B1156" s="134"/>
    </row>
    <row r="1157" spans="2:2">
      <c r="B1157" s="134"/>
    </row>
    <row r="1158" spans="2:2">
      <c r="B1158" s="134"/>
    </row>
    <row r="1159" spans="2:2">
      <c r="B1159" s="134"/>
    </row>
    <row r="1160" spans="2:2">
      <c r="B1160" s="134"/>
    </row>
    <row r="1161" spans="2:2">
      <c r="B1161" s="134"/>
    </row>
    <row r="1162" spans="2:2">
      <c r="B1162" s="134"/>
    </row>
    <row r="1163" spans="2:2">
      <c r="B1163" s="134"/>
    </row>
    <row r="1164" spans="2:2">
      <c r="B1164" s="134"/>
    </row>
    <row r="1165" spans="2:2">
      <c r="B1165" s="134"/>
    </row>
    <row r="1166" spans="2:2">
      <c r="B1166" s="134"/>
    </row>
    <row r="1167" spans="2:2">
      <c r="B1167" s="134"/>
    </row>
    <row r="1168" spans="2:2">
      <c r="B1168" s="134"/>
    </row>
    <row r="1169" spans="2:2">
      <c r="B1169" s="134"/>
    </row>
    <row r="1170" spans="2:2">
      <c r="B1170" s="134"/>
    </row>
    <row r="1171" spans="2:2">
      <c r="B1171" s="134"/>
    </row>
    <row r="1172" spans="2:2">
      <c r="B1172" s="134"/>
    </row>
    <row r="1173" spans="2:2">
      <c r="B1173" s="134"/>
    </row>
    <row r="1174" spans="2:2">
      <c r="B1174" s="134"/>
    </row>
    <row r="1175" spans="2:2">
      <c r="B1175" s="134"/>
    </row>
    <row r="1176" spans="2:2">
      <c r="B1176" s="134"/>
    </row>
    <row r="1177" spans="2:2">
      <c r="B1177" s="134"/>
    </row>
    <row r="1178" spans="2:2">
      <c r="B1178" s="134"/>
    </row>
    <row r="1179" spans="2:2">
      <c r="B1179" s="134"/>
    </row>
    <row r="1180" spans="2:2">
      <c r="B1180" s="134"/>
    </row>
    <row r="1181" spans="2:2">
      <c r="B1181" s="134"/>
    </row>
    <row r="1182" spans="2:2">
      <c r="B1182" s="134"/>
    </row>
    <row r="1183" spans="2:2">
      <c r="B1183" s="134"/>
    </row>
    <row r="1184" spans="2:2">
      <c r="B1184" s="134"/>
    </row>
    <row r="1185" spans="2:2">
      <c r="B1185" s="134"/>
    </row>
    <row r="1186" spans="2:2">
      <c r="B1186" s="134"/>
    </row>
    <row r="1187" spans="2:2">
      <c r="B1187" s="134"/>
    </row>
    <row r="1188" spans="2:2">
      <c r="B1188" s="134"/>
    </row>
    <row r="1189" spans="2:2">
      <c r="B1189" s="134"/>
    </row>
    <row r="1190" spans="2:2">
      <c r="B1190" s="134"/>
    </row>
    <row r="1191" spans="2:2">
      <c r="B1191" s="134"/>
    </row>
    <row r="1192" spans="2:2">
      <c r="B1192" s="134"/>
    </row>
    <row r="1193" spans="2:2">
      <c r="B1193" s="134"/>
    </row>
    <row r="1194" spans="2:2">
      <c r="B1194" s="134"/>
    </row>
    <row r="1195" spans="2:2">
      <c r="B1195" s="134"/>
    </row>
    <row r="1196" spans="2:2">
      <c r="B1196" s="134"/>
    </row>
    <row r="1197" spans="2:2">
      <c r="B1197" s="134"/>
    </row>
    <row r="1198" spans="2:2">
      <c r="B1198" s="134"/>
    </row>
    <row r="1199" spans="2:2">
      <c r="B1199" s="134"/>
    </row>
    <row r="1200" spans="2:2">
      <c r="B1200" s="134"/>
    </row>
    <row r="1201" spans="2:2">
      <c r="B1201" s="134"/>
    </row>
    <row r="1202" spans="2:2">
      <c r="B1202" s="134"/>
    </row>
    <row r="1203" spans="2:2">
      <c r="B1203" s="134"/>
    </row>
    <row r="1204" spans="2:2">
      <c r="B1204" s="134"/>
    </row>
    <row r="1205" spans="2:2">
      <c r="B1205" s="134"/>
    </row>
    <row r="1206" spans="2:2">
      <c r="B1206" s="134"/>
    </row>
    <row r="1207" spans="2:2">
      <c r="B1207" s="134"/>
    </row>
    <row r="1208" spans="2:2">
      <c r="B1208" s="134"/>
    </row>
    <row r="1209" spans="2:2">
      <c r="B1209" s="134"/>
    </row>
    <row r="1210" spans="2:2">
      <c r="B1210" s="134"/>
    </row>
    <row r="1211" spans="2:2">
      <c r="B1211" s="134"/>
    </row>
    <row r="1212" spans="2:2">
      <c r="B1212" s="134"/>
    </row>
    <row r="1213" spans="2:2">
      <c r="B1213" s="134"/>
    </row>
    <row r="1214" spans="2:2">
      <c r="B1214" s="134"/>
    </row>
    <row r="1215" spans="2:2">
      <c r="B1215" s="134"/>
    </row>
    <row r="1216" spans="2:2">
      <c r="B1216" s="134"/>
    </row>
    <row r="1217" spans="2:2">
      <c r="B1217" s="134"/>
    </row>
    <row r="1218" spans="2:2">
      <c r="B1218" s="134"/>
    </row>
    <row r="1219" spans="2:2">
      <c r="B1219" s="134"/>
    </row>
    <row r="1220" spans="2:2">
      <c r="B1220" s="134"/>
    </row>
    <row r="1221" spans="2:2">
      <c r="B1221" s="134"/>
    </row>
    <row r="1222" spans="2:2">
      <c r="B1222" s="134"/>
    </row>
    <row r="1223" spans="2:2">
      <c r="B1223" s="134"/>
    </row>
    <row r="1224" spans="2:2">
      <c r="B1224" s="134"/>
    </row>
    <row r="1225" spans="2:2">
      <c r="B1225" s="134"/>
    </row>
    <row r="1226" spans="2:2">
      <c r="B1226" s="134"/>
    </row>
    <row r="1227" spans="2:2">
      <c r="B1227" s="134"/>
    </row>
    <row r="1228" spans="2:2">
      <c r="B1228" s="134"/>
    </row>
    <row r="1229" spans="2:2">
      <c r="B1229" s="134"/>
    </row>
    <row r="1230" spans="2:2">
      <c r="B1230" s="134"/>
    </row>
    <row r="1231" spans="2:2">
      <c r="B1231" s="134"/>
    </row>
    <row r="1232" spans="2:2">
      <c r="B1232" s="134"/>
    </row>
    <row r="1233" spans="2:2">
      <c r="B1233" s="134"/>
    </row>
    <row r="1234" spans="2:2">
      <c r="B1234" s="134"/>
    </row>
    <row r="1235" spans="2:2">
      <c r="B1235" s="134"/>
    </row>
    <row r="1236" spans="2:2">
      <c r="B1236" s="134"/>
    </row>
    <row r="1237" spans="2:2">
      <c r="B1237" s="134"/>
    </row>
    <row r="1238" spans="2:2">
      <c r="B1238" s="134"/>
    </row>
    <row r="1239" spans="2:2">
      <c r="B1239" s="134"/>
    </row>
    <row r="1240" spans="2:2">
      <c r="B1240" s="134"/>
    </row>
    <row r="1241" spans="2:2">
      <c r="B1241" s="134"/>
    </row>
    <row r="1242" spans="2:2">
      <c r="B1242" s="134"/>
    </row>
    <row r="1243" spans="2:2">
      <c r="B1243" s="134"/>
    </row>
    <row r="1244" spans="2:2">
      <c r="B1244" s="134"/>
    </row>
    <row r="1245" spans="2:2">
      <c r="B1245" s="134"/>
    </row>
    <row r="1246" spans="2:2">
      <c r="B1246" s="134"/>
    </row>
    <row r="1247" spans="2:2">
      <c r="B1247" s="134"/>
    </row>
    <row r="1248" spans="2:2">
      <c r="B1248" s="134"/>
    </row>
    <row r="1249" spans="2:2">
      <c r="B1249" s="134"/>
    </row>
    <row r="1250" spans="2:2">
      <c r="B1250" s="134"/>
    </row>
    <row r="1251" spans="2:2">
      <c r="B1251" s="134"/>
    </row>
    <row r="1252" spans="2:2">
      <c r="B1252" s="134"/>
    </row>
    <row r="1253" spans="2:2">
      <c r="B1253" s="134"/>
    </row>
    <row r="1254" spans="2:2">
      <c r="B1254" s="134"/>
    </row>
    <row r="1255" spans="2:2">
      <c r="B1255" s="134"/>
    </row>
    <row r="1256" spans="2:2">
      <c r="B1256" s="134"/>
    </row>
    <row r="1257" spans="2:2">
      <c r="B1257" s="134"/>
    </row>
    <row r="1258" spans="2:2">
      <c r="B1258" s="134"/>
    </row>
    <row r="1259" spans="2:2">
      <c r="B1259" s="134"/>
    </row>
    <row r="1260" spans="2:2">
      <c r="B1260" s="134"/>
    </row>
    <row r="1261" spans="2:2">
      <c r="B1261" s="134"/>
    </row>
    <row r="1262" spans="2:2">
      <c r="B1262" s="134"/>
    </row>
    <row r="1263" spans="2:2">
      <c r="B1263" s="134"/>
    </row>
    <row r="1264" spans="2:2">
      <c r="B1264" s="134"/>
    </row>
    <row r="1265" spans="2:2">
      <c r="B1265" s="134"/>
    </row>
    <row r="1266" spans="2:2">
      <c r="B1266" s="134"/>
    </row>
    <row r="1267" spans="2:2">
      <c r="B1267" s="134"/>
    </row>
    <row r="1268" spans="2:2">
      <c r="B1268" s="134"/>
    </row>
    <row r="1269" spans="2:2">
      <c r="B1269" s="134"/>
    </row>
    <row r="1270" spans="2:2">
      <c r="B1270" s="134"/>
    </row>
    <row r="1271" spans="2:2">
      <c r="B1271" s="134"/>
    </row>
    <row r="1272" spans="2:2">
      <c r="B1272" s="134"/>
    </row>
    <row r="1273" spans="2:2">
      <c r="B1273" s="134"/>
    </row>
    <row r="1274" spans="2:2">
      <c r="B1274" s="134"/>
    </row>
    <row r="1275" spans="2:2">
      <c r="B1275" s="134"/>
    </row>
    <row r="1276" spans="2:2">
      <c r="B1276" s="134"/>
    </row>
    <row r="1277" spans="2:2">
      <c r="B1277" s="134"/>
    </row>
    <row r="1278" spans="2:2">
      <c r="B1278" s="134"/>
    </row>
    <row r="1279" spans="2:2">
      <c r="B1279" s="134"/>
    </row>
    <row r="1280" spans="2:2">
      <c r="B1280" s="134"/>
    </row>
    <row r="1281" spans="2:2">
      <c r="B1281" s="134"/>
    </row>
    <row r="1282" spans="2:2">
      <c r="B1282" s="134"/>
    </row>
    <row r="1283" spans="2:2">
      <c r="B1283" s="134"/>
    </row>
    <row r="1284" spans="2:2">
      <c r="B1284" s="134"/>
    </row>
    <row r="1285" spans="2:2">
      <c r="B1285" s="134"/>
    </row>
    <row r="1286" spans="2:2">
      <c r="B1286" s="134"/>
    </row>
    <row r="1287" spans="2:2">
      <c r="B1287" s="134"/>
    </row>
    <row r="1288" spans="2:2">
      <c r="B1288" s="134"/>
    </row>
    <row r="1289" spans="2:2">
      <c r="B1289" s="134"/>
    </row>
    <row r="1290" spans="2:2">
      <c r="B1290" s="134"/>
    </row>
    <row r="1291" spans="2:2">
      <c r="B1291" s="134"/>
    </row>
    <row r="1292" spans="2:2">
      <c r="B1292" s="134"/>
    </row>
    <row r="1293" spans="2:2">
      <c r="B1293" s="134"/>
    </row>
    <row r="1294" spans="2:2">
      <c r="B1294" s="134"/>
    </row>
    <row r="1295" spans="2:2">
      <c r="B1295" s="134"/>
    </row>
    <row r="1296" spans="2:2">
      <c r="B1296" s="134"/>
    </row>
    <row r="1297" spans="2:2">
      <c r="B1297" s="134"/>
    </row>
    <row r="1298" spans="2:2">
      <c r="B1298" s="134"/>
    </row>
    <row r="1299" spans="2:2">
      <c r="B1299" s="134"/>
    </row>
    <row r="1300" spans="2:2">
      <c r="B1300" s="134"/>
    </row>
    <row r="1301" spans="2:2">
      <c r="B1301" s="134"/>
    </row>
    <row r="1302" spans="2:2">
      <c r="B1302" s="134"/>
    </row>
    <row r="1303" spans="2:2">
      <c r="B1303" s="134"/>
    </row>
    <row r="1304" spans="2:2">
      <c r="B1304" s="134"/>
    </row>
    <row r="1305" spans="2:2">
      <c r="B1305" s="134"/>
    </row>
    <row r="1306" spans="2:2">
      <c r="B1306" s="134"/>
    </row>
    <row r="1307" spans="2:2">
      <c r="B1307" s="134"/>
    </row>
    <row r="1308" spans="2:2">
      <c r="B1308" s="134"/>
    </row>
    <row r="1309" spans="2:2">
      <c r="B1309" s="134"/>
    </row>
    <row r="1310" spans="2:2">
      <c r="B1310" s="134"/>
    </row>
    <row r="1311" spans="2:2">
      <c r="B1311" s="134"/>
    </row>
    <row r="1312" spans="2:2">
      <c r="B1312" s="134"/>
    </row>
    <row r="1313" spans="2:2">
      <c r="B1313" s="134"/>
    </row>
    <row r="1314" spans="2:2">
      <c r="B1314" s="134"/>
    </row>
    <row r="1315" spans="2:2">
      <c r="B1315" s="134"/>
    </row>
    <row r="1316" spans="2:2">
      <c r="B1316" s="134"/>
    </row>
    <row r="1317" spans="2:2">
      <c r="B1317" s="134"/>
    </row>
    <row r="1318" spans="2:2">
      <c r="B1318" s="134"/>
    </row>
    <row r="1319" spans="2:2">
      <c r="B1319" s="134"/>
    </row>
    <row r="1320" spans="2:2">
      <c r="B1320" s="134"/>
    </row>
    <row r="1321" spans="2:2">
      <c r="B1321" s="134"/>
    </row>
    <row r="1322" spans="2:2">
      <c r="B1322" s="134"/>
    </row>
    <row r="1323" spans="2:2">
      <c r="B1323" s="134"/>
    </row>
    <row r="1324" spans="2:2">
      <c r="B1324" s="134"/>
    </row>
    <row r="1325" spans="2:2">
      <c r="B1325" s="134"/>
    </row>
    <row r="1326" spans="2:2">
      <c r="B1326" s="134"/>
    </row>
    <row r="1327" spans="2:2">
      <c r="B1327" s="134"/>
    </row>
    <row r="1328" spans="2:2">
      <c r="B1328" s="134"/>
    </row>
    <row r="1329" spans="2:2">
      <c r="B1329" s="134"/>
    </row>
    <row r="1330" spans="2:2">
      <c r="B1330" s="134"/>
    </row>
    <row r="1331" spans="2:2">
      <c r="B1331" s="134"/>
    </row>
    <row r="1332" spans="2:2">
      <c r="B1332" s="134"/>
    </row>
    <row r="1333" spans="2:2">
      <c r="B1333" s="134"/>
    </row>
    <row r="1334" spans="2:2">
      <c r="B1334" s="134"/>
    </row>
    <row r="1335" spans="2:2">
      <c r="B1335" s="134"/>
    </row>
    <row r="1336" spans="2:2">
      <c r="B1336" s="134"/>
    </row>
    <row r="1337" spans="2:2">
      <c r="B1337" s="134"/>
    </row>
    <row r="1338" spans="2:2">
      <c r="B1338" s="134"/>
    </row>
    <row r="1339" spans="2:2">
      <c r="B1339" s="134"/>
    </row>
    <row r="1340" spans="2:2">
      <c r="B1340" s="134"/>
    </row>
    <row r="1341" spans="2:2">
      <c r="B1341" s="134"/>
    </row>
    <row r="1342" spans="2:2">
      <c r="B1342" s="134"/>
    </row>
    <row r="1343" spans="2:2">
      <c r="B1343" s="134"/>
    </row>
    <row r="1344" spans="2:2">
      <c r="B1344" s="134"/>
    </row>
    <row r="1345" spans="2:2">
      <c r="B1345" s="134"/>
    </row>
    <row r="1346" spans="2:2">
      <c r="B1346" s="134"/>
    </row>
    <row r="1347" spans="2:2">
      <c r="B1347" s="134"/>
    </row>
    <row r="1348" spans="2:2">
      <c r="B1348" s="134"/>
    </row>
    <row r="1349" spans="2:2">
      <c r="B1349" s="134"/>
    </row>
    <row r="1350" spans="2:2">
      <c r="B1350" s="134"/>
    </row>
    <row r="1351" spans="2:2">
      <c r="B1351" s="134"/>
    </row>
    <row r="1352" spans="2:2">
      <c r="B1352" s="134"/>
    </row>
    <row r="1353" spans="2:2">
      <c r="B1353" s="134"/>
    </row>
    <row r="1354" spans="2:2">
      <c r="B1354" s="134"/>
    </row>
    <row r="1355" spans="2:2">
      <c r="B1355" s="134"/>
    </row>
    <row r="1356" spans="2:2">
      <c r="B1356" s="134"/>
    </row>
    <row r="1357" spans="2:2">
      <c r="B1357" s="134"/>
    </row>
    <row r="1358" spans="2:2">
      <c r="B1358" s="134"/>
    </row>
    <row r="1359" spans="2:2">
      <c r="B1359" s="134"/>
    </row>
    <row r="1360" spans="2:2">
      <c r="B1360" s="134"/>
    </row>
    <row r="1361" spans="2:2">
      <c r="B1361" s="134"/>
    </row>
    <row r="1362" spans="2:2">
      <c r="B1362" s="134"/>
    </row>
    <row r="1363" spans="2:2">
      <c r="B1363" s="134"/>
    </row>
    <row r="1364" spans="2:2">
      <c r="B1364" s="134"/>
    </row>
    <row r="1365" spans="2:2">
      <c r="B1365" s="134"/>
    </row>
    <row r="1366" spans="2:2">
      <c r="B1366" s="134"/>
    </row>
    <row r="1367" spans="2:2">
      <c r="B1367" s="134"/>
    </row>
    <row r="1368" spans="2:2">
      <c r="B1368" s="134"/>
    </row>
    <row r="1369" spans="2:2">
      <c r="B1369" s="134"/>
    </row>
    <row r="1370" spans="2:2">
      <c r="B1370" s="134"/>
    </row>
    <row r="1371" spans="2:2">
      <c r="B1371" s="134"/>
    </row>
    <row r="1372" spans="2:2">
      <c r="B1372" s="134"/>
    </row>
    <row r="1373" spans="2:2">
      <c r="B1373" s="134"/>
    </row>
    <row r="1374" spans="2:2">
      <c r="B1374" s="134"/>
    </row>
    <row r="1375" spans="2:2">
      <c r="B1375" s="134"/>
    </row>
    <row r="1376" spans="2:2">
      <c r="B1376" s="134"/>
    </row>
    <row r="1377" spans="2:2">
      <c r="B1377" s="134"/>
    </row>
    <row r="1378" spans="2:2">
      <c r="B1378" s="134"/>
    </row>
    <row r="1379" spans="2:2">
      <c r="B1379" s="134"/>
    </row>
    <row r="1380" spans="2:2">
      <c r="B1380" s="134"/>
    </row>
    <row r="1381" spans="2:2">
      <c r="B1381" s="134"/>
    </row>
    <row r="1382" spans="2:2">
      <c r="B1382" s="134"/>
    </row>
    <row r="1383" spans="2:2">
      <c r="B1383" s="134"/>
    </row>
    <row r="1384" spans="2:2">
      <c r="B1384" s="134"/>
    </row>
    <row r="1385" spans="2:2">
      <c r="B1385" s="134"/>
    </row>
    <row r="1386" spans="2:2">
      <c r="B1386" s="134"/>
    </row>
    <row r="1387" spans="2:2">
      <c r="B1387" s="134"/>
    </row>
    <row r="1388" spans="2:2">
      <c r="B1388" s="134"/>
    </row>
    <row r="1389" spans="2:2">
      <c r="B1389" s="134"/>
    </row>
    <row r="1390" spans="2:2">
      <c r="B1390" s="134"/>
    </row>
    <row r="1391" spans="2:2">
      <c r="B1391" s="134"/>
    </row>
    <row r="1392" spans="2:2">
      <c r="B1392" s="134"/>
    </row>
    <row r="1393" spans="2:2">
      <c r="B1393" s="134"/>
    </row>
    <row r="1394" spans="2:2">
      <c r="B1394" s="134"/>
    </row>
    <row r="1395" spans="2:2">
      <c r="B1395" s="134"/>
    </row>
    <row r="1396" spans="2:2">
      <c r="B1396" s="134"/>
    </row>
    <row r="1397" spans="2:2">
      <c r="B1397" s="134"/>
    </row>
    <row r="1398" spans="2:2">
      <c r="B1398" s="134"/>
    </row>
    <row r="1399" spans="2:2">
      <c r="B1399" s="134"/>
    </row>
    <row r="1400" spans="2:2">
      <c r="B1400" s="134"/>
    </row>
    <row r="1401" spans="2:2">
      <c r="B1401" s="134"/>
    </row>
    <row r="1402" spans="2:2">
      <c r="B1402" s="134"/>
    </row>
    <row r="1403" spans="2:2">
      <c r="B1403" s="134"/>
    </row>
    <row r="1404" spans="2:2">
      <c r="B1404" s="134"/>
    </row>
    <row r="1405" spans="2:2">
      <c r="B1405" s="134"/>
    </row>
    <row r="1406" spans="2:2">
      <c r="B1406" s="134"/>
    </row>
    <row r="1407" spans="2:2">
      <c r="B1407" s="134"/>
    </row>
    <row r="1408" spans="2:2">
      <c r="B1408" s="134"/>
    </row>
    <row r="1409" spans="2:2">
      <c r="B1409" s="134"/>
    </row>
    <row r="1410" spans="2:2">
      <c r="B1410" s="134"/>
    </row>
    <row r="1411" spans="2:2">
      <c r="B1411" s="134"/>
    </row>
    <row r="1412" spans="2:2">
      <c r="B1412" s="134"/>
    </row>
    <row r="1413" spans="2:2">
      <c r="B1413" s="134"/>
    </row>
    <row r="1414" spans="2:2">
      <c r="B1414" s="134"/>
    </row>
    <row r="1415" spans="2:2">
      <c r="B1415" s="134"/>
    </row>
    <row r="1416" spans="2:2">
      <c r="B1416" s="134"/>
    </row>
    <row r="1417" spans="2:2">
      <c r="B1417" s="134"/>
    </row>
    <row r="1418" spans="2:2">
      <c r="B1418" s="134"/>
    </row>
    <row r="1419" spans="2:2">
      <c r="B1419" s="134"/>
    </row>
    <row r="1420" spans="2:2">
      <c r="B1420" s="134"/>
    </row>
    <row r="1421" spans="2:2">
      <c r="B1421" s="134"/>
    </row>
    <row r="1422" spans="2:2">
      <c r="B1422" s="134"/>
    </row>
    <row r="1423" spans="2:2">
      <c r="B1423" s="134"/>
    </row>
    <row r="1424" spans="2:2">
      <c r="B1424" s="134"/>
    </row>
    <row r="1425" spans="2:2">
      <c r="B1425" s="134"/>
    </row>
    <row r="1426" spans="2:2">
      <c r="B1426" s="134"/>
    </row>
    <row r="1427" spans="2:2">
      <c r="B1427" s="134"/>
    </row>
    <row r="1428" spans="2:2">
      <c r="B1428" s="134"/>
    </row>
    <row r="1429" spans="2:2">
      <c r="B1429" s="134"/>
    </row>
    <row r="1430" spans="2:2">
      <c r="B1430" s="134"/>
    </row>
    <row r="1431" spans="2:2">
      <c r="B1431" s="134"/>
    </row>
    <row r="1432" spans="2:2">
      <c r="B1432" s="134"/>
    </row>
    <row r="1433" spans="2:2">
      <c r="B1433" s="134"/>
    </row>
    <row r="1434" spans="2:2">
      <c r="B1434" s="134"/>
    </row>
    <row r="1435" spans="2:2">
      <c r="B1435" s="134"/>
    </row>
    <row r="1436" spans="2:2">
      <c r="B1436" s="134"/>
    </row>
    <row r="1437" spans="2:2">
      <c r="B1437" s="134"/>
    </row>
    <row r="1438" spans="2:2">
      <c r="B1438" s="134"/>
    </row>
    <row r="1439" spans="2:2">
      <c r="B1439" s="134"/>
    </row>
    <row r="1440" spans="2:2">
      <c r="B1440" s="134"/>
    </row>
    <row r="1441" spans="2:2">
      <c r="B1441" s="134"/>
    </row>
    <row r="1442" spans="2:2">
      <c r="B1442" s="134"/>
    </row>
    <row r="1443" spans="2:2">
      <c r="B1443" s="134"/>
    </row>
    <row r="1444" spans="2:2">
      <c r="B1444" s="134"/>
    </row>
    <row r="1445" spans="2:2">
      <c r="B1445" s="134"/>
    </row>
    <row r="1446" spans="2:2">
      <c r="B1446" s="134"/>
    </row>
    <row r="1447" spans="2:2">
      <c r="B1447" s="134"/>
    </row>
    <row r="1448" spans="2:2">
      <c r="B1448" s="134"/>
    </row>
    <row r="1449" spans="2:2">
      <c r="B1449" s="134"/>
    </row>
    <row r="1450" spans="2:2">
      <c r="B1450" s="134"/>
    </row>
    <row r="1451" spans="2:2">
      <c r="B1451" s="134"/>
    </row>
    <row r="1452" spans="2:2">
      <c r="B1452" s="134"/>
    </row>
    <row r="1453" spans="2:2">
      <c r="B1453" s="134"/>
    </row>
    <row r="1454" spans="2:2">
      <c r="B1454" s="134"/>
    </row>
    <row r="1455" spans="2:2">
      <c r="B1455" s="134"/>
    </row>
    <row r="1456" spans="2:2">
      <c r="B1456" s="134"/>
    </row>
    <row r="1457" spans="2:2">
      <c r="B1457" s="134"/>
    </row>
    <row r="1458" spans="2:2">
      <c r="B1458" s="134"/>
    </row>
    <row r="1459" spans="2:2">
      <c r="B1459" s="134"/>
    </row>
    <row r="1460" spans="2:2">
      <c r="B1460" s="134"/>
    </row>
    <row r="1461" spans="2:2">
      <c r="B1461" s="134"/>
    </row>
    <row r="1462" spans="2:2">
      <c r="B1462" s="134"/>
    </row>
    <row r="1463" spans="2:2">
      <c r="B1463" s="134"/>
    </row>
    <row r="1464" spans="2:2">
      <c r="B1464" s="134"/>
    </row>
    <row r="1465" spans="2:2">
      <c r="B1465" s="134"/>
    </row>
    <row r="1466" spans="2:2">
      <c r="B1466" s="134"/>
    </row>
    <row r="1467" spans="2:2">
      <c r="B1467" s="134"/>
    </row>
    <row r="1468" spans="2:2">
      <c r="B1468" s="134"/>
    </row>
    <row r="1469" spans="2:2">
      <c r="B1469" s="134"/>
    </row>
    <row r="1470" spans="2:2">
      <c r="B1470" s="134"/>
    </row>
    <row r="1471" spans="2:2">
      <c r="B1471" s="134"/>
    </row>
    <row r="1472" spans="2:2">
      <c r="B1472" s="134"/>
    </row>
    <row r="1473" spans="2:2">
      <c r="B1473" s="134"/>
    </row>
    <row r="1474" spans="2:2">
      <c r="B1474" s="134"/>
    </row>
    <row r="1475" spans="2:2">
      <c r="B1475" s="134"/>
    </row>
    <row r="1476" spans="2:2">
      <c r="B1476" s="134"/>
    </row>
    <row r="1477" spans="2:2">
      <c r="B1477" s="134"/>
    </row>
    <row r="1478" spans="2:2">
      <c r="B1478" s="134"/>
    </row>
    <row r="1479" spans="2:2">
      <c r="B1479" s="134"/>
    </row>
    <row r="1480" spans="2:2">
      <c r="B1480" s="134"/>
    </row>
    <row r="1481" spans="2:2">
      <c r="B1481" s="134"/>
    </row>
    <row r="1482" spans="2:2">
      <c r="B1482" s="134"/>
    </row>
    <row r="1483" spans="2:2">
      <c r="B1483" s="134"/>
    </row>
    <row r="1484" spans="2:2">
      <c r="B1484" s="134"/>
    </row>
    <row r="1485" spans="2:2">
      <c r="B1485" s="134"/>
    </row>
    <row r="1486" spans="2:2">
      <c r="B1486" s="134"/>
    </row>
    <row r="1487" spans="2:2">
      <c r="B1487" s="134"/>
    </row>
    <row r="1488" spans="2:2">
      <c r="B1488" s="134"/>
    </row>
    <row r="1489" spans="2:2">
      <c r="B1489" s="134"/>
    </row>
    <row r="1490" spans="2:2">
      <c r="B1490" s="134"/>
    </row>
    <row r="1491" spans="2:2">
      <c r="B1491" s="134"/>
    </row>
    <row r="1492" spans="2:2">
      <c r="B1492" s="134"/>
    </row>
    <row r="1493" spans="2:2">
      <c r="B1493" s="134"/>
    </row>
    <row r="1494" spans="2:2">
      <c r="B1494" s="134"/>
    </row>
    <row r="1495" spans="2:2">
      <c r="B1495" s="134"/>
    </row>
    <row r="1496" spans="2:2">
      <c r="B1496" s="134"/>
    </row>
    <row r="1497" spans="2:2">
      <c r="B1497" s="134"/>
    </row>
    <row r="1498" spans="2:2">
      <c r="B1498" s="134"/>
    </row>
    <row r="1499" spans="2:2">
      <c r="B1499" s="134"/>
    </row>
    <row r="1500" spans="2:2">
      <c r="B1500" s="134"/>
    </row>
    <row r="1501" spans="2:2">
      <c r="B1501" s="134"/>
    </row>
    <row r="1502" spans="2:2">
      <c r="B1502" s="134"/>
    </row>
    <row r="1503" spans="2:2">
      <c r="B1503" s="134"/>
    </row>
    <row r="1504" spans="2:2">
      <c r="B1504" s="134"/>
    </row>
    <row r="1505" spans="2:2">
      <c r="B1505" s="134"/>
    </row>
    <row r="1506" spans="2:2">
      <c r="B1506" s="134"/>
    </row>
    <row r="1507" spans="2:2">
      <c r="B1507" s="134"/>
    </row>
    <row r="1508" spans="2:2">
      <c r="B1508" s="134"/>
    </row>
    <row r="1509" spans="2:2">
      <c r="B1509" s="134"/>
    </row>
    <row r="1510" spans="2:2">
      <c r="B1510" s="134"/>
    </row>
    <row r="1511" spans="2:2">
      <c r="B1511" s="134"/>
    </row>
    <row r="1512" spans="2:2">
      <c r="B1512" s="134"/>
    </row>
    <row r="1513" spans="2:2">
      <c r="B1513" s="134"/>
    </row>
    <row r="1514" spans="2:2">
      <c r="B1514" s="134"/>
    </row>
    <row r="1515" spans="2:2">
      <c r="B1515" s="134"/>
    </row>
    <row r="1516" spans="2:2">
      <c r="B1516" s="134"/>
    </row>
    <row r="1517" spans="2:2">
      <c r="B1517" s="134"/>
    </row>
    <row r="1518" spans="2:2">
      <c r="B1518" s="134"/>
    </row>
    <row r="1519" spans="2:2">
      <c r="B1519" s="134"/>
    </row>
    <row r="1520" spans="2:2">
      <c r="B1520" s="134"/>
    </row>
    <row r="1521" spans="2:2">
      <c r="B1521" s="134"/>
    </row>
    <row r="1522" spans="2:2">
      <c r="B1522" s="134"/>
    </row>
    <row r="1523" spans="2:2">
      <c r="B1523" s="134"/>
    </row>
    <row r="1524" spans="2:2">
      <c r="B1524" s="134"/>
    </row>
    <row r="1525" spans="2:2">
      <c r="B1525" s="134"/>
    </row>
    <row r="1526" spans="2:2">
      <c r="B1526" s="134"/>
    </row>
    <row r="1527" spans="2:2">
      <c r="B1527" s="134"/>
    </row>
    <row r="1528" spans="2:2">
      <c r="B1528" s="134"/>
    </row>
    <row r="1529" spans="2:2">
      <c r="B1529" s="134"/>
    </row>
    <row r="1530" spans="2:2">
      <c r="B1530" s="134"/>
    </row>
    <row r="1531" spans="2:2">
      <c r="B1531" s="134"/>
    </row>
    <row r="1532" spans="2:2">
      <c r="B1532" s="134"/>
    </row>
    <row r="1533" spans="2:2">
      <c r="B1533" s="134"/>
    </row>
    <row r="1534" spans="2:2">
      <c r="B1534" s="134"/>
    </row>
    <row r="1535" spans="2:2">
      <c r="B1535" s="134"/>
    </row>
    <row r="1536" spans="2:2">
      <c r="B1536" s="134"/>
    </row>
    <row r="1537" spans="2:2">
      <c r="B1537" s="134"/>
    </row>
    <row r="1538" spans="2:2">
      <c r="B1538" s="134"/>
    </row>
    <row r="1539" spans="2:2">
      <c r="B1539" s="134"/>
    </row>
    <row r="1540" spans="2:2">
      <c r="B1540" s="134"/>
    </row>
    <row r="1541" spans="2:2">
      <c r="B1541" s="134"/>
    </row>
    <row r="1542" spans="2:2">
      <c r="B1542" s="134"/>
    </row>
    <row r="1543" spans="2:2">
      <c r="B1543" s="134"/>
    </row>
    <row r="1544" spans="2:2">
      <c r="B1544" s="134"/>
    </row>
    <row r="1545" spans="2:2">
      <c r="B1545" s="134"/>
    </row>
    <row r="1546" spans="2:2">
      <c r="B1546" s="134"/>
    </row>
    <row r="1547" spans="2:2">
      <c r="B1547" s="134"/>
    </row>
    <row r="1548" spans="2:2">
      <c r="B1548" s="134"/>
    </row>
    <row r="1549" spans="2:2">
      <c r="B1549" s="134"/>
    </row>
    <row r="1550" spans="2:2">
      <c r="B1550" s="134"/>
    </row>
    <row r="1551" spans="2:2">
      <c r="B1551" s="134"/>
    </row>
    <row r="1552" spans="2:2">
      <c r="B1552" s="134"/>
    </row>
    <row r="1553" spans="2:2">
      <c r="B1553" s="134"/>
    </row>
    <row r="1554" spans="2:2">
      <c r="B1554" s="134"/>
    </row>
    <row r="1555" spans="2:2">
      <c r="B1555" s="134"/>
    </row>
    <row r="1556" spans="2:2">
      <c r="B1556" s="134"/>
    </row>
    <row r="1557" spans="2:2">
      <c r="B1557" s="134"/>
    </row>
    <row r="1558" spans="2:2">
      <c r="B1558" s="134"/>
    </row>
    <row r="1559" spans="2:2">
      <c r="B1559" s="134"/>
    </row>
    <row r="1560" spans="2:2">
      <c r="B1560" s="134"/>
    </row>
    <row r="1561" spans="2:2">
      <c r="B1561" s="134"/>
    </row>
    <row r="1562" spans="2:2">
      <c r="B1562" s="134"/>
    </row>
    <row r="1563" spans="2:2">
      <c r="B1563" s="134"/>
    </row>
    <row r="1564" spans="2:2">
      <c r="B1564" s="134"/>
    </row>
    <row r="1565" spans="2:2">
      <c r="B1565" s="134"/>
    </row>
    <row r="1566" spans="2:2">
      <c r="B1566" s="134"/>
    </row>
    <row r="1567" spans="2:2">
      <c r="B1567" s="134"/>
    </row>
    <row r="1568" spans="2:2">
      <c r="B1568" s="134"/>
    </row>
    <row r="1569" spans="2:2">
      <c r="B1569" s="134"/>
    </row>
    <row r="1570" spans="2:2">
      <c r="B1570" s="134"/>
    </row>
    <row r="1571" spans="2:2">
      <c r="B1571" s="134"/>
    </row>
    <row r="1572" spans="2:2">
      <c r="B1572" s="134"/>
    </row>
    <row r="1573" spans="2:2">
      <c r="B1573" s="134"/>
    </row>
    <row r="1574" spans="2:2">
      <c r="B1574" s="134"/>
    </row>
    <row r="1575" spans="2:2">
      <c r="B1575" s="134"/>
    </row>
    <row r="1576" spans="2:2">
      <c r="B1576" s="134"/>
    </row>
    <row r="1577" spans="2:2">
      <c r="B1577" s="134"/>
    </row>
    <row r="1578" spans="2:2">
      <c r="B1578" s="134"/>
    </row>
    <row r="1579" spans="2:2">
      <c r="B1579" s="134"/>
    </row>
    <row r="1580" spans="2:2">
      <c r="B1580" s="134"/>
    </row>
    <row r="1581" spans="2:2">
      <c r="B1581" s="134"/>
    </row>
    <row r="1582" spans="2:2">
      <c r="B1582" s="134"/>
    </row>
    <row r="1583" spans="2:2">
      <c r="B1583" s="134"/>
    </row>
    <row r="1584" spans="2:2">
      <c r="B1584" s="134"/>
    </row>
    <row r="1585" spans="2:2">
      <c r="B1585" s="134"/>
    </row>
    <row r="1586" spans="2:2">
      <c r="B1586" s="134"/>
    </row>
    <row r="1587" spans="2:2">
      <c r="B1587" s="134"/>
    </row>
    <row r="1588" spans="2:2">
      <c r="B1588" s="134"/>
    </row>
    <row r="1589" spans="2:2">
      <c r="B1589" s="134"/>
    </row>
    <row r="1590" spans="2:2">
      <c r="B1590" s="134"/>
    </row>
    <row r="1591" spans="2:2">
      <c r="B1591" s="134"/>
    </row>
    <row r="1592" spans="2:2">
      <c r="B1592" s="134"/>
    </row>
    <row r="1593" spans="2:2">
      <c r="B1593" s="134"/>
    </row>
    <row r="1594" spans="2:2">
      <c r="B1594" s="134"/>
    </row>
    <row r="1595" spans="2:2">
      <c r="B1595" s="134"/>
    </row>
    <row r="1596" spans="2:2">
      <c r="B1596" s="134"/>
    </row>
    <row r="1597" spans="2:2">
      <c r="B1597" s="134"/>
    </row>
    <row r="1598" spans="2:2">
      <c r="B1598" s="134"/>
    </row>
    <row r="1599" spans="2:2">
      <c r="B1599" s="134"/>
    </row>
    <row r="1600" spans="2:2">
      <c r="B1600" s="134"/>
    </row>
    <row r="1601" spans="2:2">
      <c r="B1601" s="134"/>
    </row>
    <row r="1602" spans="2:2">
      <c r="B1602" s="134"/>
    </row>
    <row r="1603" spans="2:2">
      <c r="B1603" s="134"/>
    </row>
    <row r="1604" spans="2:2">
      <c r="B1604" s="134"/>
    </row>
    <row r="1605" spans="2:2">
      <c r="B1605" s="134"/>
    </row>
    <row r="1606" spans="2:2">
      <c r="B1606" s="134"/>
    </row>
    <row r="1607" spans="2:2">
      <c r="B1607" s="134"/>
    </row>
    <row r="1608" spans="2:2">
      <c r="B1608" s="134"/>
    </row>
    <row r="1609" spans="2:2">
      <c r="B1609" s="134"/>
    </row>
    <row r="1610" spans="2:2">
      <c r="B1610" s="134"/>
    </row>
    <row r="1611" spans="2:2">
      <c r="B1611" s="134"/>
    </row>
    <row r="1612" spans="2:2">
      <c r="B1612" s="134"/>
    </row>
    <row r="1613" spans="2:2">
      <c r="B1613" s="134"/>
    </row>
    <row r="1614" spans="2:2">
      <c r="B1614" s="134"/>
    </row>
    <row r="1615" spans="2:2">
      <c r="B1615" s="134"/>
    </row>
    <row r="1616" spans="2:2">
      <c r="B1616" s="134"/>
    </row>
    <row r="1617" spans="2:2">
      <c r="B1617" s="134"/>
    </row>
    <row r="1618" spans="2:2">
      <c r="B1618" s="134"/>
    </row>
    <row r="1619" spans="2:2">
      <c r="B1619" s="134"/>
    </row>
    <row r="1620" spans="2:2">
      <c r="B1620" s="134"/>
    </row>
    <row r="1621" spans="2:2">
      <c r="B1621" s="134"/>
    </row>
    <row r="1622" spans="2:2">
      <c r="B1622" s="134"/>
    </row>
    <row r="1623" spans="2:2">
      <c r="B1623" s="134"/>
    </row>
    <row r="1624" spans="2:2">
      <c r="B1624" s="134"/>
    </row>
    <row r="1625" spans="2:2">
      <c r="B1625" s="134"/>
    </row>
    <row r="1626" spans="2:2">
      <c r="B1626" s="134"/>
    </row>
    <row r="1627" spans="2:2">
      <c r="B1627" s="134"/>
    </row>
    <row r="1628" spans="2:2">
      <c r="B1628" s="134"/>
    </row>
    <row r="1629" spans="2:2">
      <c r="B1629" s="134"/>
    </row>
    <row r="1630" spans="2:2">
      <c r="B1630" s="134"/>
    </row>
    <row r="1631" spans="2:2">
      <c r="B1631" s="134"/>
    </row>
    <row r="1632" spans="2:2">
      <c r="B1632" s="134"/>
    </row>
    <row r="1633" spans="2:2">
      <c r="B1633" s="134"/>
    </row>
    <row r="1634" spans="2:2">
      <c r="B1634" s="134"/>
    </row>
    <row r="1635" spans="2:2">
      <c r="B1635" s="134"/>
    </row>
    <row r="1636" spans="2:2">
      <c r="B1636" s="134"/>
    </row>
    <row r="1637" spans="2:2">
      <c r="B1637" s="134"/>
    </row>
    <row r="1638" spans="2:2">
      <c r="B1638" s="134"/>
    </row>
    <row r="1639" spans="2:2">
      <c r="B1639" s="134"/>
    </row>
    <row r="1640" spans="2:2">
      <c r="B1640" s="134"/>
    </row>
    <row r="1641" spans="2:2">
      <c r="B1641" s="134"/>
    </row>
    <row r="1642" spans="2:2">
      <c r="B1642" s="134"/>
    </row>
    <row r="1643" spans="2:2">
      <c r="B1643" s="134"/>
    </row>
    <row r="1644" spans="2:2">
      <c r="B1644" s="134"/>
    </row>
    <row r="1645" spans="2:2">
      <c r="B1645" s="134"/>
    </row>
    <row r="1646" spans="2:2">
      <c r="B1646" s="134"/>
    </row>
    <row r="1647" spans="2:2">
      <c r="B1647" s="134"/>
    </row>
    <row r="1648" spans="2:2">
      <c r="B1648" s="134"/>
    </row>
    <row r="1649" spans="2:2">
      <c r="B1649" s="134"/>
    </row>
    <row r="1650" spans="2:2">
      <c r="B1650" s="134"/>
    </row>
    <row r="1651" spans="2:2">
      <c r="B1651" s="134"/>
    </row>
    <row r="1652" spans="2:2">
      <c r="B1652" s="134"/>
    </row>
    <row r="1653" spans="2:2">
      <c r="B1653" s="134"/>
    </row>
    <row r="1654" spans="2:2">
      <c r="B1654" s="134"/>
    </row>
    <row r="1655" spans="2:2">
      <c r="B1655" s="134"/>
    </row>
    <row r="1656" spans="2:2">
      <c r="B1656" s="134"/>
    </row>
    <row r="1657" spans="2:2">
      <c r="B1657" s="134"/>
    </row>
    <row r="1658" spans="2:2">
      <c r="B1658" s="134"/>
    </row>
    <row r="1659" spans="2:2">
      <c r="B1659" s="134"/>
    </row>
    <row r="1660" spans="2:2">
      <c r="B1660" s="134"/>
    </row>
    <row r="1661" spans="2:2">
      <c r="B1661" s="134"/>
    </row>
    <row r="1662" spans="2:2">
      <c r="B1662" s="134"/>
    </row>
    <row r="1663" spans="2:2">
      <c r="B1663" s="134"/>
    </row>
    <row r="1664" spans="2:2">
      <c r="B1664" s="134"/>
    </row>
    <row r="1665" spans="2:2">
      <c r="B1665" s="134"/>
    </row>
    <row r="1666" spans="2:2">
      <c r="B1666" s="134"/>
    </row>
    <row r="1667" spans="2:2">
      <c r="B1667" s="134"/>
    </row>
    <row r="1668" spans="2:2">
      <c r="B1668" s="134"/>
    </row>
    <row r="1669" spans="2:2">
      <c r="B1669" s="134"/>
    </row>
    <row r="1670" spans="2:2">
      <c r="B1670" s="134"/>
    </row>
    <row r="1671" spans="2:2">
      <c r="B1671" s="134"/>
    </row>
    <row r="1672" spans="2:2">
      <c r="B1672" s="134"/>
    </row>
    <row r="1673" spans="2:2">
      <c r="B1673" s="134"/>
    </row>
    <row r="1674" spans="2:2">
      <c r="B1674" s="134"/>
    </row>
    <row r="1675" spans="2:2">
      <c r="B1675" s="134"/>
    </row>
    <row r="1676" spans="2:2">
      <c r="B1676" s="134"/>
    </row>
    <row r="1677" spans="2:2">
      <c r="B1677" s="134"/>
    </row>
    <row r="1678" spans="2:2">
      <c r="B1678" s="134"/>
    </row>
    <row r="1679" spans="2:2">
      <c r="B1679" s="134"/>
    </row>
    <row r="1680" spans="2:2">
      <c r="B1680" s="134"/>
    </row>
    <row r="1681" spans="2:2">
      <c r="B1681" s="134"/>
    </row>
    <row r="1682" spans="2:2">
      <c r="B1682" s="134"/>
    </row>
    <row r="1683" spans="2:2">
      <c r="B1683" s="134"/>
    </row>
    <row r="1684" spans="2:2">
      <c r="B1684" s="134"/>
    </row>
    <row r="1685" spans="2:2">
      <c r="B1685" s="134"/>
    </row>
    <row r="1686" spans="2:2">
      <c r="B1686" s="134"/>
    </row>
    <row r="1687" spans="2:2">
      <c r="B1687" s="134"/>
    </row>
    <row r="1688" spans="2:2">
      <c r="B1688" s="134"/>
    </row>
    <row r="1689" spans="2:2">
      <c r="B1689" s="134"/>
    </row>
    <row r="1690" spans="2:2">
      <c r="B1690" s="134"/>
    </row>
    <row r="1691" spans="2:2">
      <c r="B1691" s="134"/>
    </row>
    <row r="1692" spans="2:2">
      <c r="B1692" s="134"/>
    </row>
    <row r="1693" spans="2:2">
      <c r="B1693" s="134"/>
    </row>
    <row r="1694" spans="2:2">
      <c r="B1694" s="134"/>
    </row>
    <row r="1695" spans="2:2">
      <c r="B1695" s="134"/>
    </row>
    <row r="1696" spans="2:2">
      <c r="B1696" s="134"/>
    </row>
    <row r="1697" spans="2:2">
      <c r="B1697" s="134"/>
    </row>
    <row r="1698" spans="2:2">
      <c r="B1698" s="134"/>
    </row>
    <row r="1699" spans="2:2">
      <c r="B1699" s="134"/>
    </row>
    <row r="1700" spans="2:2">
      <c r="B1700" s="134"/>
    </row>
    <row r="1701" spans="2:2">
      <c r="B1701" s="134"/>
    </row>
    <row r="1702" spans="2:2">
      <c r="B1702" s="134"/>
    </row>
    <row r="1703" spans="2:2">
      <c r="B1703" s="134"/>
    </row>
    <row r="1704" spans="2:2">
      <c r="B1704" s="134"/>
    </row>
    <row r="1705" spans="2:2">
      <c r="B1705" s="134"/>
    </row>
    <row r="1706" spans="2:2">
      <c r="B1706" s="134"/>
    </row>
    <row r="1707" spans="2:2">
      <c r="B1707" s="134"/>
    </row>
    <row r="1708" spans="2:2">
      <c r="B1708" s="134"/>
    </row>
    <row r="1709" spans="2:2">
      <c r="B1709" s="134"/>
    </row>
    <row r="1710" spans="2:2">
      <c r="B1710" s="134"/>
    </row>
    <row r="1711" spans="2:2">
      <c r="B1711" s="134"/>
    </row>
    <row r="1712" spans="2:2">
      <c r="B1712" s="134"/>
    </row>
    <row r="1713" spans="2:2">
      <c r="B1713" s="134"/>
    </row>
    <row r="1714" spans="2:2">
      <c r="B1714" s="134"/>
    </row>
    <row r="1715" spans="2:2">
      <c r="B1715" s="134"/>
    </row>
    <row r="1716" spans="2:2">
      <c r="B1716" s="134"/>
    </row>
    <row r="1717" spans="2:2">
      <c r="B1717" s="134"/>
    </row>
    <row r="1718" spans="2:2">
      <c r="B1718" s="134"/>
    </row>
    <row r="1719" spans="2:2">
      <c r="B1719" s="134"/>
    </row>
    <row r="1720" spans="2:2">
      <c r="B1720" s="134"/>
    </row>
    <row r="1721" spans="2:2">
      <c r="B1721" s="134"/>
    </row>
    <row r="1722" spans="2:2">
      <c r="B1722" s="134"/>
    </row>
    <row r="1723" spans="2:2">
      <c r="B1723" s="134"/>
    </row>
    <row r="1724" spans="2:2">
      <c r="B1724" s="134"/>
    </row>
    <row r="1725" spans="2:2">
      <c r="B1725" s="134"/>
    </row>
    <row r="1726" spans="2:2">
      <c r="B1726" s="134"/>
    </row>
    <row r="1727" spans="2:2">
      <c r="B1727" s="134"/>
    </row>
    <row r="1728" spans="2:2">
      <c r="B1728" s="134"/>
    </row>
    <row r="1729" spans="2:2">
      <c r="B1729" s="134"/>
    </row>
    <row r="1730" spans="2:2">
      <c r="B1730" s="134"/>
    </row>
    <row r="1731" spans="2:2">
      <c r="B1731" s="134"/>
    </row>
    <row r="1732" spans="2:2">
      <c r="B1732" s="134"/>
    </row>
    <row r="1733" spans="2:2">
      <c r="B1733" s="134"/>
    </row>
    <row r="1734" spans="2:2">
      <c r="B1734" s="134"/>
    </row>
    <row r="1735" spans="2:2">
      <c r="B1735" s="134"/>
    </row>
    <row r="1736" spans="2:2">
      <c r="B1736" s="134"/>
    </row>
    <row r="1737" spans="2:2">
      <c r="B1737" s="134"/>
    </row>
    <row r="1738" spans="2:2">
      <c r="B1738" s="134"/>
    </row>
    <row r="1739" spans="2:2">
      <c r="B1739" s="134"/>
    </row>
    <row r="1740" spans="2:2">
      <c r="B1740" s="134"/>
    </row>
    <row r="1741" spans="2:2">
      <c r="B1741" s="134"/>
    </row>
    <row r="1742" spans="2:2">
      <c r="B1742" s="134"/>
    </row>
    <row r="1743" spans="2:2">
      <c r="B1743" s="134"/>
    </row>
    <row r="1744" spans="2:2">
      <c r="B1744" s="134"/>
    </row>
    <row r="1745" spans="2:2">
      <c r="B1745" s="134"/>
    </row>
    <row r="1746" spans="2:2">
      <c r="B1746" s="134"/>
    </row>
    <row r="1747" spans="2:2">
      <c r="B1747" s="134"/>
    </row>
    <row r="1748" spans="2:2">
      <c r="B1748" s="134"/>
    </row>
    <row r="1749" spans="2:2">
      <c r="B1749" s="134"/>
    </row>
    <row r="1750" spans="2:2">
      <c r="B1750" s="134"/>
    </row>
    <row r="1751" spans="2:2">
      <c r="B1751" s="134"/>
    </row>
    <row r="1752" spans="2:2">
      <c r="B1752" s="134"/>
    </row>
    <row r="1753" spans="2:2">
      <c r="B1753" s="134"/>
    </row>
    <row r="1754" spans="2:2">
      <c r="B1754" s="134"/>
    </row>
    <row r="1755" spans="2:2">
      <c r="B1755" s="134"/>
    </row>
    <row r="1756" spans="2:2">
      <c r="B1756" s="134"/>
    </row>
    <row r="1757" spans="2:2">
      <c r="B1757" s="134"/>
    </row>
    <row r="1758" spans="2:2">
      <c r="B1758" s="134"/>
    </row>
    <row r="1759" spans="2:2">
      <c r="B1759" s="134"/>
    </row>
    <row r="1760" spans="2:2">
      <c r="B1760" s="134"/>
    </row>
    <row r="1761" spans="2:2">
      <c r="B1761" s="134"/>
    </row>
    <row r="1762" spans="2:2">
      <c r="B1762" s="134"/>
    </row>
    <row r="1763" spans="2:2">
      <c r="B1763" s="134"/>
    </row>
    <row r="1764" spans="2:2">
      <c r="B1764" s="134"/>
    </row>
    <row r="1765" spans="2:2">
      <c r="B1765" s="134"/>
    </row>
    <row r="1766" spans="2:2">
      <c r="B1766" s="134"/>
    </row>
    <row r="1767" spans="2:2">
      <c r="B1767" s="134"/>
    </row>
    <row r="1768" spans="2:2">
      <c r="B1768" s="134"/>
    </row>
    <row r="1769" spans="2:2">
      <c r="B1769" s="134"/>
    </row>
    <row r="1770" spans="2:2">
      <c r="B1770" s="134"/>
    </row>
    <row r="1771" spans="2:2">
      <c r="B1771" s="134"/>
    </row>
    <row r="1772" spans="2:2">
      <c r="B1772" s="134"/>
    </row>
    <row r="1773" spans="2:2">
      <c r="B1773" s="134"/>
    </row>
    <row r="1774" spans="2:2">
      <c r="B1774" s="134"/>
    </row>
    <row r="1775" spans="2:2">
      <c r="B1775" s="134"/>
    </row>
    <row r="1776" spans="2:2">
      <c r="B1776" s="134"/>
    </row>
    <row r="1777" spans="2:2">
      <c r="B1777" s="134"/>
    </row>
    <row r="1778" spans="2:2">
      <c r="B1778" s="134"/>
    </row>
    <row r="1779" spans="2:2">
      <c r="B1779" s="134"/>
    </row>
    <row r="1780" spans="2:2">
      <c r="B1780" s="134"/>
    </row>
    <row r="1781" spans="2:2">
      <c r="B1781" s="134"/>
    </row>
    <row r="1782" spans="2:2">
      <c r="B1782" s="134"/>
    </row>
    <row r="1783" spans="2:2">
      <c r="B1783" s="134"/>
    </row>
    <row r="1784" spans="2:2">
      <c r="B1784" s="134"/>
    </row>
    <row r="1785" spans="2:2">
      <c r="B1785" s="134"/>
    </row>
    <row r="1786" spans="2:2">
      <c r="B1786" s="134"/>
    </row>
    <row r="1787" spans="2:2">
      <c r="B1787" s="134"/>
    </row>
    <row r="1788" spans="2:2">
      <c r="B1788" s="134"/>
    </row>
    <row r="1789" spans="2:2">
      <c r="B1789" s="134"/>
    </row>
    <row r="1790" spans="2:2">
      <c r="B1790" s="134"/>
    </row>
    <row r="1791" spans="2:2">
      <c r="B1791" s="134"/>
    </row>
    <row r="1792" spans="2:2">
      <c r="B1792" s="134"/>
    </row>
    <row r="1793" spans="2:2">
      <c r="B1793" s="134"/>
    </row>
    <row r="1794" spans="2:2">
      <c r="B1794" s="134"/>
    </row>
    <row r="1795" spans="2:2">
      <c r="B1795" s="134"/>
    </row>
    <row r="1796" spans="2:2">
      <c r="B1796" s="134"/>
    </row>
    <row r="1797" spans="2:2">
      <c r="B1797" s="134"/>
    </row>
    <row r="1798" spans="2:2">
      <c r="B1798" s="134"/>
    </row>
    <row r="1799" spans="2:2">
      <c r="B1799" s="134"/>
    </row>
    <row r="1800" spans="2:2">
      <c r="B1800" s="134"/>
    </row>
    <row r="1801" spans="2:2">
      <c r="B1801" s="134"/>
    </row>
    <row r="1802" spans="2:2">
      <c r="B1802" s="134"/>
    </row>
    <row r="1803" spans="2:2">
      <c r="B1803" s="134"/>
    </row>
    <row r="1804" spans="2:2">
      <c r="B1804" s="134"/>
    </row>
    <row r="1805" spans="2:2">
      <c r="B1805" s="134"/>
    </row>
    <row r="1806" spans="2:2">
      <c r="B1806" s="134"/>
    </row>
    <row r="1807" spans="2:2">
      <c r="B1807" s="134"/>
    </row>
    <row r="1808" spans="2:2">
      <c r="B1808" s="134"/>
    </row>
    <row r="1809" spans="2:2">
      <c r="B1809" s="134"/>
    </row>
    <row r="1810" spans="2:2">
      <c r="B1810" s="134"/>
    </row>
    <row r="1811" spans="2:2">
      <c r="B1811" s="134"/>
    </row>
    <row r="1812" spans="2:2">
      <c r="B1812" s="134"/>
    </row>
    <row r="1813" spans="2:2">
      <c r="B1813" s="134"/>
    </row>
    <row r="1814" spans="2:2">
      <c r="B1814" s="134"/>
    </row>
    <row r="1815" spans="2:2">
      <c r="B1815" s="134"/>
    </row>
    <row r="1816" spans="2:2">
      <c r="B1816" s="134"/>
    </row>
    <row r="1817" spans="2:2">
      <c r="B1817" s="134"/>
    </row>
    <row r="1818" spans="2:2">
      <c r="B1818" s="134"/>
    </row>
    <row r="1819" spans="2:2">
      <c r="B1819" s="134"/>
    </row>
    <row r="1820" spans="2:2">
      <c r="B1820" s="134"/>
    </row>
    <row r="1821" spans="2:2">
      <c r="B1821" s="134"/>
    </row>
    <row r="1822" spans="2:2">
      <c r="B1822" s="134"/>
    </row>
    <row r="1823" spans="2:2">
      <c r="B1823" s="134"/>
    </row>
    <row r="1824" spans="2:2">
      <c r="B1824" s="134"/>
    </row>
    <row r="1825" spans="2:2">
      <c r="B1825" s="134"/>
    </row>
    <row r="1826" spans="2:2">
      <c r="B1826" s="134"/>
    </row>
    <row r="1827" spans="2:2">
      <c r="B1827" s="134"/>
    </row>
    <row r="1828" spans="2:2">
      <c r="B1828" s="134"/>
    </row>
    <row r="1829" spans="2:2">
      <c r="B1829" s="134"/>
    </row>
    <row r="1830" spans="2:2">
      <c r="B1830" s="134"/>
    </row>
    <row r="1831" spans="2:2">
      <c r="B1831" s="134"/>
    </row>
    <row r="1832" spans="2:2">
      <c r="B1832" s="134"/>
    </row>
    <row r="1833" spans="2:2">
      <c r="B1833" s="134"/>
    </row>
    <row r="1834" spans="2:2">
      <c r="B1834" s="134"/>
    </row>
    <row r="1835" spans="2:2">
      <c r="B1835" s="134"/>
    </row>
    <row r="1836" spans="2:2">
      <c r="B1836" s="134"/>
    </row>
    <row r="1837" spans="2:2">
      <c r="B1837" s="134"/>
    </row>
    <row r="1838" spans="2:2">
      <c r="B1838" s="134"/>
    </row>
    <row r="1839" spans="2:2">
      <c r="B1839" s="134"/>
    </row>
    <row r="1840" spans="2:2">
      <c r="B1840" s="134"/>
    </row>
    <row r="1841" spans="2:2">
      <c r="B1841" s="134"/>
    </row>
    <row r="1842" spans="2:2">
      <c r="B1842" s="134"/>
    </row>
    <row r="1843" spans="2:2">
      <c r="B1843" s="134"/>
    </row>
    <row r="1844" spans="2:2">
      <c r="B1844" s="134"/>
    </row>
    <row r="1845" spans="2:2">
      <c r="B1845" s="134"/>
    </row>
    <row r="1846" spans="2:2">
      <c r="B1846" s="134"/>
    </row>
    <row r="1847" spans="2:2">
      <c r="B1847" s="134"/>
    </row>
    <row r="1848" spans="2:2">
      <c r="B1848" s="134"/>
    </row>
    <row r="1849" spans="2:2">
      <c r="B1849" s="134"/>
    </row>
    <row r="1850" spans="2:2">
      <c r="B1850" s="134"/>
    </row>
    <row r="1851" spans="2:2">
      <c r="B1851" s="134"/>
    </row>
    <row r="1852" spans="2:2">
      <c r="B1852" s="134"/>
    </row>
    <row r="1853" spans="2:2">
      <c r="B1853" s="134"/>
    </row>
    <row r="1854" spans="2:2">
      <c r="B1854" s="134"/>
    </row>
    <row r="1855" spans="2:2">
      <c r="B1855" s="134"/>
    </row>
    <row r="1856" spans="2:2">
      <c r="B1856" s="134"/>
    </row>
    <row r="1857" spans="2:2">
      <c r="B1857" s="134"/>
    </row>
    <row r="1858" spans="2:2">
      <c r="B1858" s="134"/>
    </row>
    <row r="1859" spans="2:2">
      <c r="B1859" s="134"/>
    </row>
    <row r="1860" spans="2:2">
      <c r="B1860" s="134"/>
    </row>
    <row r="1861" spans="2:2">
      <c r="B1861" s="134"/>
    </row>
    <row r="1862" spans="2:2">
      <c r="B1862" s="134"/>
    </row>
    <row r="1863" spans="2:2">
      <c r="B1863" s="134"/>
    </row>
    <row r="1864" spans="2:2">
      <c r="B1864" s="134"/>
    </row>
    <row r="1865" spans="2:2">
      <c r="B1865" s="134"/>
    </row>
    <row r="1866" spans="2:2">
      <c r="B1866" s="134"/>
    </row>
    <row r="1867" spans="2:2">
      <c r="B1867" s="134"/>
    </row>
    <row r="1868" spans="2:2">
      <c r="B1868" s="134"/>
    </row>
    <row r="1869" spans="2:2">
      <c r="B1869" s="134"/>
    </row>
    <row r="1870" spans="2:2">
      <c r="B1870" s="134"/>
    </row>
    <row r="1871" spans="2:2">
      <c r="B1871" s="134"/>
    </row>
    <row r="1872" spans="2:2">
      <c r="B1872" s="134"/>
    </row>
    <row r="1873" spans="2:2">
      <c r="B1873" s="134"/>
    </row>
    <row r="1874" spans="2:2">
      <c r="B1874" s="134"/>
    </row>
    <row r="1875" spans="2:2">
      <c r="B1875" s="134"/>
    </row>
    <row r="1876" spans="2:2">
      <c r="B1876" s="134"/>
    </row>
    <row r="1877" spans="2:2">
      <c r="B1877" s="134"/>
    </row>
    <row r="1878" spans="2:2">
      <c r="B1878" s="134"/>
    </row>
    <row r="1879" spans="2:2">
      <c r="B1879" s="134"/>
    </row>
    <row r="1880" spans="2:2">
      <c r="B1880" s="134"/>
    </row>
    <row r="1881" spans="2:2">
      <c r="B1881" s="134"/>
    </row>
    <row r="1882" spans="2:2">
      <c r="B1882" s="134"/>
    </row>
    <row r="1883" spans="2:2">
      <c r="B1883" s="134"/>
    </row>
    <row r="1884" spans="2:2">
      <c r="B1884" s="134"/>
    </row>
    <row r="1885" spans="2:2">
      <c r="B1885" s="134"/>
    </row>
    <row r="1886" spans="2:2">
      <c r="B1886" s="134"/>
    </row>
    <row r="1887" spans="2:2">
      <c r="B1887" s="134"/>
    </row>
    <row r="1888" spans="2:2">
      <c r="B1888" s="134"/>
    </row>
    <row r="1889" spans="2:2">
      <c r="B1889" s="134"/>
    </row>
    <row r="1890" spans="2:2">
      <c r="B1890" s="134"/>
    </row>
    <row r="1891" spans="2:2">
      <c r="B1891" s="134"/>
    </row>
    <row r="1892" spans="2:2">
      <c r="B1892" s="134"/>
    </row>
    <row r="1893" spans="2:2">
      <c r="B1893" s="134"/>
    </row>
    <row r="1894" spans="2:2">
      <c r="B1894" s="134"/>
    </row>
    <row r="1895" spans="2:2">
      <c r="B1895" s="134"/>
    </row>
    <row r="1896" spans="2:2">
      <c r="B1896" s="134"/>
    </row>
    <row r="1897" spans="2:2">
      <c r="B1897" s="134"/>
    </row>
    <row r="1898" spans="2:2">
      <c r="B1898" s="134"/>
    </row>
    <row r="1899" spans="2:2">
      <c r="B1899" s="134"/>
    </row>
    <row r="1900" spans="2:2">
      <c r="B1900" s="134"/>
    </row>
    <row r="1901" spans="2:2">
      <c r="B1901" s="134"/>
    </row>
    <row r="1902" spans="2:2">
      <c r="B1902" s="134"/>
    </row>
    <row r="1903" spans="2:2">
      <c r="B1903" s="134"/>
    </row>
    <row r="1904" spans="2:2">
      <c r="B1904" s="134"/>
    </row>
    <row r="1905" spans="2:2">
      <c r="B1905" s="134"/>
    </row>
    <row r="1906" spans="2:2">
      <c r="B1906" s="134"/>
    </row>
    <row r="1907" spans="2:2">
      <c r="B1907" s="134"/>
    </row>
    <row r="1908" spans="2:2">
      <c r="B1908" s="134"/>
    </row>
    <row r="1909" spans="2:2">
      <c r="B1909" s="134"/>
    </row>
    <row r="1910" spans="2:2">
      <c r="B1910" s="134"/>
    </row>
    <row r="1911" spans="2:2">
      <c r="B1911" s="134"/>
    </row>
    <row r="1912" spans="2:2">
      <c r="B1912" s="134"/>
    </row>
    <row r="1913" spans="2:2">
      <c r="B1913" s="134"/>
    </row>
    <row r="1914" spans="2:2">
      <c r="B1914" s="134"/>
    </row>
    <row r="1915" spans="2:2">
      <c r="B1915" s="134"/>
    </row>
    <row r="1916" spans="2:2">
      <c r="B1916" s="134"/>
    </row>
    <row r="1917" spans="2:2">
      <c r="B1917" s="134"/>
    </row>
    <row r="1918" spans="2:2">
      <c r="B1918" s="134"/>
    </row>
    <row r="1919" spans="2:2">
      <c r="B1919" s="134"/>
    </row>
    <row r="1920" spans="2:2">
      <c r="B1920" s="134"/>
    </row>
    <row r="1921" spans="2:2">
      <c r="B1921" s="134"/>
    </row>
    <row r="1922" spans="2:2">
      <c r="B1922" s="134"/>
    </row>
    <row r="1923" spans="2:2">
      <c r="B1923" s="134"/>
    </row>
    <row r="1924" spans="2:2">
      <c r="B1924" s="134"/>
    </row>
    <row r="1925" spans="2:2">
      <c r="B1925" s="134"/>
    </row>
    <row r="1926" spans="2:2">
      <c r="B1926" s="134"/>
    </row>
    <row r="1927" spans="2:2">
      <c r="B1927" s="134"/>
    </row>
    <row r="1928" spans="2:2">
      <c r="B1928" s="134"/>
    </row>
    <row r="1929" spans="2:2">
      <c r="B1929" s="134"/>
    </row>
    <row r="1930" spans="2:2">
      <c r="B1930" s="134"/>
    </row>
    <row r="1931" spans="2:2">
      <c r="B1931" s="134"/>
    </row>
    <row r="1932" spans="2:2">
      <c r="B1932" s="134"/>
    </row>
    <row r="1933" spans="2:2">
      <c r="B1933" s="134"/>
    </row>
    <row r="1934" spans="2:2">
      <c r="B1934" s="134"/>
    </row>
    <row r="1935" spans="2:2">
      <c r="B1935" s="134"/>
    </row>
    <row r="1936" spans="2:2">
      <c r="B1936" s="134"/>
    </row>
    <row r="1937" spans="2:2">
      <c r="B1937" s="134"/>
    </row>
    <row r="1938" spans="2:2">
      <c r="B1938" s="134"/>
    </row>
    <row r="1939" spans="2:2">
      <c r="B1939" s="134"/>
    </row>
    <row r="1940" spans="2:2">
      <c r="B1940" s="134"/>
    </row>
    <row r="1941" spans="2:2">
      <c r="B1941" s="134"/>
    </row>
    <row r="1942" spans="2:2">
      <c r="B1942" s="134"/>
    </row>
    <row r="1943" spans="2:2">
      <c r="B1943" s="134"/>
    </row>
    <row r="1944" spans="2:2">
      <c r="B1944" s="134"/>
    </row>
    <row r="1945" spans="2:2">
      <c r="B1945" s="134"/>
    </row>
    <row r="1946" spans="2:2">
      <c r="B1946" s="134"/>
    </row>
    <row r="1947" spans="2:2">
      <c r="B1947" s="134"/>
    </row>
    <row r="1948" spans="2:2">
      <c r="B1948" s="134"/>
    </row>
    <row r="1949" spans="2:2">
      <c r="B1949" s="134"/>
    </row>
    <row r="1950" spans="2:2">
      <c r="B1950" s="134"/>
    </row>
    <row r="1951" spans="2:2">
      <c r="B1951" s="134"/>
    </row>
    <row r="1952" spans="2:2">
      <c r="B1952" s="134"/>
    </row>
    <row r="1953" spans="2:2">
      <c r="B1953" s="134"/>
    </row>
    <row r="1954" spans="2:2">
      <c r="B1954" s="134"/>
    </row>
    <row r="1955" spans="2:2">
      <c r="B1955" s="134"/>
    </row>
    <row r="1956" spans="2:2">
      <c r="B1956" s="134"/>
    </row>
    <row r="1957" spans="2:2">
      <c r="B1957" s="134"/>
    </row>
    <row r="1958" spans="2:2">
      <c r="B1958" s="134"/>
    </row>
    <row r="1959" spans="2:2">
      <c r="B1959" s="134"/>
    </row>
    <row r="1960" spans="2:2">
      <c r="B1960" s="134"/>
    </row>
    <row r="1961" spans="2:2">
      <c r="B1961" s="134"/>
    </row>
    <row r="1962" spans="2:2">
      <c r="B1962" s="134"/>
    </row>
    <row r="1963" spans="2:2">
      <c r="B1963" s="134"/>
    </row>
    <row r="1964" spans="2:2">
      <c r="B1964" s="134"/>
    </row>
    <row r="1965" spans="2:2">
      <c r="B1965" s="134"/>
    </row>
    <row r="1966" spans="2:2">
      <c r="B1966" s="134"/>
    </row>
    <row r="1967" spans="2:2">
      <c r="B1967" s="134"/>
    </row>
    <row r="1968" spans="2:2">
      <c r="B1968" s="134"/>
    </row>
    <row r="1969" spans="2:2">
      <c r="B1969" s="134"/>
    </row>
    <row r="1970" spans="2:2">
      <c r="B1970" s="134"/>
    </row>
    <row r="1971" spans="2:2">
      <c r="B1971" s="134"/>
    </row>
    <row r="1972" spans="2:2">
      <c r="B1972" s="134"/>
    </row>
    <row r="1973" spans="2:2">
      <c r="B1973" s="134"/>
    </row>
    <row r="1974" spans="2:2">
      <c r="B1974" s="134"/>
    </row>
    <row r="1975" spans="2:2">
      <c r="B1975" s="134"/>
    </row>
    <row r="1976" spans="2:2">
      <c r="B1976" s="134"/>
    </row>
    <row r="1977" spans="2:2">
      <c r="B1977" s="134"/>
    </row>
    <row r="1978" spans="2:2">
      <c r="B1978" s="134"/>
    </row>
    <row r="1979" spans="2:2">
      <c r="B1979" s="134"/>
    </row>
    <row r="1980" spans="2:2">
      <c r="B1980" s="134"/>
    </row>
    <row r="1981" spans="2:2">
      <c r="B1981" s="134"/>
    </row>
    <row r="1982" spans="2:2">
      <c r="B1982" s="134"/>
    </row>
    <row r="1983" spans="2:2">
      <c r="B1983" s="134"/>
    </row>
    <row r="1984" spans="2:2">
      <c r="B1984" s="134"/>
    </row>
    <row r="1985" spans="2:2">
      <c r="B1985" s="134"/>
    </row>
    <row r="1986" spans="2:2">
      <c r="B1986" s="134"/>
    </row>
    <row r="1987" spans="2:2">
      <c r="B1987" s="134"/>
    </row>
    <row r="1988" spans="2:2">
      <c r="B1988" s="134"/>
    </row>
    <row r="1989" spans="2:2">
      <c r="B1989" s="134"/>
    </row>
    <row r="1990" spans="2:2">
      <c r="B1990" s="134"/>
    </row>
    <row r="1991" spans="2:2">
      <c r="B1991" s="134"/>
    </row>
    <row r="1992" spans="2:2">
      <c r="B1992" s="134"/>
    </row>
    <row r="1993" spans="2:2">
      <c r="B1993" s="134"/>
    </row>
    <row r="1994" spans="2:2">
      <c r="B1994" s="134"/>
    </row>
    <row r="1995" spans="2:2">
      <c r="B1995" s="134"/>
    </row>
    <row r="1996" spans="2:2">
      <c r="B1996" s="134"/>
    </row>
    <row r="1997" spans="2:2">
      <c r="B1997" s="134"/>
    </row>
    <row r="1998" spans="2:2">
      <c r="B1998" s="134"/>
    </row>
    <row r="1999" spans="2:2">
      <c r="B1999" s="134"/>
    </row>
    <row r="2000" spans="2:2">
      <c r="B2000" s="134"/>
    </row>
    <row r="2001" spans="2:2">
      <c r="B2001" s="134"/>
    </row>
    <row r="2002" spans="2:2">
      <c r="B2002" s="134"/>
    </row>
    <row r="2003" spans="2:2">
      <c r="B2003" s="134"/>
    </row>
    <row r="2004" spans="2:2">
      <c r="B2004" s="134"/>
    </row>
    <row r="2005" spans="2:2">
      <c r="B2005" s="134"/>
    </row>
    <row r="2006" spans="2:2">
      <c r="B2006" s="134"/>
    </row>
    <row r="2007" spans="2:2">
      <c r="B2007" s="134"/>
    </row>
    <row r="2008" spans="2:2">
      <c r="B2008" s="134"/>
    </row>
    <row r="2009" spans="2:2">
      <c r="B2009" s="134"/>
    </row>
    <row r="2010" spans="2:2">
      <c r="B2010" s="134"/>
    </row>
    <row r="2011" spans="2:2">
      <c r="B2011" s="134"/>
    </row>
    <row r="2012" spans="2:2">
      <c r="B2012" s="134"/>
    </row>
    <row r="2013" spans="2:2">
      <c r="B2013" s="134"/>
    </row>
    <row r="2014" spans="2:2">
      <c r="B2014" s="134"/>
    </row>
    <row r="2015" spans="2:2">
      <c r="B2015" s="134"/>
    </row>
    <row r="2016" spans="2:2">
      <c r="B2016" s="134"/>
    </row>
    <row r="2017" spans="2:2">
      <c r="B2017" s="134"/>
    </row>
    <row r="2018" spans="2:2">
      <c r="B2018" s="134"/>
    </row>
    <row r="2019" spans="2:2">
      <c r="B2019" s="134"/>
    </row>
    <row r="2020" spans="2:2">
      <c r="B2020" s="134"/>
    </row>
    <row r="2021" spans="2:2">
      <c r="B2021" s="134"/>
    </row>
    <row r="2022" spans="2:2">
      <c r="B2022" s="134"/>
    </row>
    <row r="2023" spans="2:2">
      <c r="B2023" s="134"/>
    </row>
    <row r="2024" spans="2:2">
      <c r="B2024" s="134"/>
    </row>
    <row r="2025" spans="2:2">
      <c r="B2025" s="134"/>
    </row>
    <row r="2026" spans="2:2">
      <c r="B2026" s="134"/>
    </row>
    <row r="2027" spans="2:2">
      <c r="B2027" s="134"/>
    </row>
    <row r="2028" spans="2:2">
      <c r="B2028" s="134"/>
    </row>
    <row r="2029" spans="2:2">
      <c r="B2029" s="134"/>
    </row>
    <row r="2030" spans="2:2">
      <c r="B2030" s="134"/>
    </row>
    <row r="2031" spans="2:2">
      <c r="B2031" s="134"/>
    </row>
    <row r="2032" spans="2:2">
      <c r="B2032" s="134"/>
    </row>
    <row r="2033" spans="2:2">
      <c r="B2033" s="134"/>
    </row>
    <row r="2034" spans="2:2">
      <c r="B2034" s="134"/>
    </row>
    <row r="2035" spans="2:2">
      <c r="B2035" s="134"/>
    </row>
    <row r="2036" spans="2:2">
      <c r="B2036" s="134"/>
    </row>
    <row r="2037" spans="2:2">
      <c r="B2037" s="134"/>
    </row>
    <row r="2038" spans="2:2">
      <c r="B2038" s="134"/>
    </row>
    <row r="2039" spans="2:2">
      <c r="B2039" s="134"/>
    </row>
    <row r="2040" spans="2:2">
      <c r="B2040" s="134"/>
    </row>
    <row r="2041" spans="2:2">
      <c r="B2041" s="134"/>
    </row>
    <row r="2042" spans="2:2">
      <c r="B2042" s="134"/>
    </row>
    <row r="2043" spans="2:2">
      <c r="B2043" s="134"/>
    </row>
    <row r="2044" spans="2:2">
      <c r="B2044" s="134"/>
    </row>
    <row r="2045" spans="2:2">
      <c r="B2045" s="134"/>
    </row>
    <row r="2046" spans="2:2">
      <c r="B2046" s="134"/>
    </row>
    <row r="2047" spans="2:2">
      <c r="B2047" s="134"/>
    </row>
    <row r="2048" spans="2:2">
      <c r="B2048" s="134"/>
    </row>
    <row r="2049" spans="2:2">
      <c r="B2049" s="134"/>
    </row>
    <row r="2050" spans="2:2">
      <c r="B2050" s="134"/>
    </row>
    <row r="2051" spans="2:2">
      <c r="B2051" s="134"/>
    </row>
    <row r="2052" spans="2:2">
      <c r="B2052" s="134"/>
    </row>
    <row r="2053" spans="2:2">
      <c r="B2053" s="134"/>
    </row>
    <row r="2054" spans="2:2">
      <c r="B2054" s="134"/>
    </row>
    <row r="2055" spans="2:2">
      <c r="B2055" s="134"/>
    </row>
    <row r="2056" spans="2:2">
      <c r="B2056" s="134"/>
    </row>
    <row r="2057" spans="2:2">
      <c r="B2057" s="134"/>
    </row>
    <row r="2058" spans="2:2">
      <c r="B2058" s="134"/>
    </row>
    <row r="2059" spans="2:2">
      <c r="B2059" s="134"/>
    </row>
    <row r="2060" spans="2:2">
      <c r="B2060" s="134"/>
    </row>
    <row r="2061" spans="2:2">
      <c r="B2061" s="134"/>
    </row>
    <row r="2062" spans="2:2">
      <c r="B2062" s="134"/>
    </row>
    <row r="2063" spans="2:2">
      <c r="B2063" s="134"/>
    </row>
    <row r="2064" spans="2:2">
      <c r="B2064" s="134"/>
    </row>
    <row r="2065" spans="2:2">
      <c r="B2065" s="134"/>
    </row>
    <row r="2066" spans="2:2">
      <c r="B2066" s="134"/>
    </row>
    <row r="2067" spans="2:2">
      <c r="B2067" s="134"/>
    </row>
    <row r="2068" spans="2:2">
      <c r="B2068" s="134"/>
    </row>
    <row r="2069" spans="2:2">
      <c r="B2069" s="134"/>
    </row>
    <row r="2070" spans="2:2">
      <c r="B2070" s="134"/>
    </row>
    <row r="2071" spans="2:2">
      <c r="B2071" s="134"/>
    </row>
    <row r="2072" spans="2:2">
      <c r="B2072" s="134"/>
    </row>
    <row r="2073" spans="2:2">
      <c r="B2073" s="134"/>
    </row>
    <row r="2074" spans="2:2">
      <c r="B2074" s="134"/>
    </row>
    <row r="2075" spans="2:2">
      <c r="B2075" s="134"/>
    </row>
    <row r="2076" spans="2:2">
      <c r="B2076" s="134"/>
    </row>
    <row r="2077" spans="2:2">
      <c r="B2077" s="134"/>
    </row>
    <row r="2078" spans="2:2">
      <c r="B2078" s="134"/>
    </row>
    <row r="2079" spans="2:2">
      <c r="B2079" s="134"/>
    </row>
    <row r="2080" spans="2:2">
      <c r="B2080" s="134"/>
    </row>
    <row r="2081" spans="2:2">
      <c r="B2081" s="134"/>
    </row>
    <row r="2082" spans="2:2">
      <c r="B2082" s="134"/>
    </row>
    <row r="2083" spans="2:2">
      <c r="B2083" s="134"/>
    </row>
    <row r="2084" spans="2:2">
      <c r="B2084" s="134"/>
    </row>
    <row r="2085" spans="2:2">
      <c r="B2085" s="134"/>
    </row>
    <row r="2086" spans="2:2">
      <c r="B2086" s="134"/>
    </row>
    <row r="2087" spans="2:2">
      <c r="B2087" s="134"/>
    </row>
    <row r="2088" spans="2:2">
      <c r="B2088" s="134"/>
    </row>
    <row r="2089" spans="2:2">
      <c r="B2089" s="134"/>
    </row>
    <row r="2090" spans="2:2">
      <c r="B2090" s="134"/>
    </row>
    <row r="2091" spans="2:2">
      <c r="B2091" s="134"/>
    </row>
    <row r="2092" spans="2:2">
      <c r="B2092" s="134"/>
    </row>
    <row r="2093" spans="2:2">
      <c r="B2093" s="134"/>
    </row>
    <row r="2094" spans="2:2">
      <c r="B2094" s="134"/>
    </row>
    <row r="2095" spans="2:2">
      <c r="B2095" s="134"/>
    </row>
    <row r="2096" spans="2:2">
      <c r="B2096" s="134"/>
    </row>
    <row r="2097" spans="2:2">
      <c r="B2097" s="134"/>
    </row>
    <row r="2098" spans="2:2">
      <c r="B2098" s="134"/>
    </row>
    <row r="2099" spans="2:2">
      <c r="B2099" s="134"/>
    </row>
    <row r="2100" spans="2:2">
      <c r="B2100" s="134"/>
    </row>
    <row r="2101" spans="2:2">
      <c r="B2101" s="134"/>
    </row>
    <row r="2102" spans="2:2">
      <c r="B2102" s="134"/>
    </row>
    <row r="2103" spans="2:2">
      <c r="B2103" s="134"/>
    </row>
    <row r="2104" spans="2:2">
      <c r="B2104" s="134"/>
    </row>
    <row r="2105" spans="2:2">
      <c r="B2105" s="134"/>
    </row>
    <row r="2106" spans="2:2">
      <c r="B2106" s="134"/>
    </row>
    <row r="2107" spans="2:2">
      <c r="B2107" s="134"/>
    </row>
    <row r="2108" spans="2:2">
      <c r="B2108" s="134"/>
    </row>
    <row r="2109" spans="2:2">
      <c r="B2109" s="134"/>
    </row>
    <row r="2110" spans="2:2">
      <c r="B2110" s="134"/>
    </row>
    <row r="2111" spans="2:2">
      <c r="B2111" s="134"/>
    </row>
    <row r="2112" spans="2:2">
      <c r="B2112" s="134"/>
    </row>
    <row r="2113" spans="2:2">
      <c r="B2113" s="134"/>
    </row>
    <row r="2114" spans="2:2">
      <c r="B2114" s="134"/>
    </row>
    <row r="2115" spans="2:2">
      <c r="B2115" s="134"/>
    </row>
    <row r="2116" spans="2:2">
      <c r="B2116" s="134"/>
    </row>
    <row r="2117" spans="2:2">
      <c r="B2117" s="134"/>
    </row>
    <row r="2118" spans="2:2">
      <c r="B2118" s="134"/>
    </row>
    <row r="2119" spans="2:2">
      <c r="B2119" s="134"/>
    </row>
    <row r="2120" spans="2:2">
      <c r="B2120" s="134"/>
    </row>
    <row r="2121" spans="2:2">
      <c r="B2121" s="134"/>
    </row>
    <row r="2122" spans="2:2">
      <c r="B2122" s="134"/>
    </row>
    <row r="2123" spans="2:2">
      <c r="B2123" s="134"/>
    </row>
    <row r="2124" spans="2:2">
      <c r="B2124" s="134"/>
    </row>
    <row r="2125" spans="2:2">
      <c r="B2125" s="134"/>
    </row>
    <row r="2126" spans="2:2">
      <c r="B2126" s="134"/>
    </row>
    <row r="2127" spans="2:2">
      <c r="B2127" s="134"/>
    </row>
    <row r="2128" spans="2:2">
      <c r="B2128" s="134"/>
    </row>
    <row r="2129" spans="2:2">
      <c r="B2129" s="134"/>
    </row>
    <row r="2130" spans="2:2">
      <c r="B2130" s="134"/>
    </row>
    <row r="2131" spans="2:2">
      <c r="B2131" s="134"/>
    </row>
    <row r="2132" spans="2:2">
      <c r="B2132" s="134"/>
    </row>
    <row r="2133" spans="2:2">
      <c r="B2133" s="134"/>
    </row>
    <row r="2134" spans="2:2">
      <c r="B2134" s="134"/>
    </row>
    <row r="2135" spans="2:2">
      <c r="B2135" s="134"/>
    </row>
    <row r="2136" spans="2:2">
      <c r="B2136" s="134"/>
    </row>
    <row r="2137" spans="2:2">
      <c r="B2137" s="134"/>
    </row>
    <row r="2138" spans="2:2">
      <c r="B2138" s="134"/>
    </row>
    <row r="2139" spans="2:2">
      <c r="B2139" s="134"/>
    </row>
    <row r="2140" spans="2:2">
      <c r="B2140" s="134"/>
    </row>
    <row r="2141" spans="2:2">
      <c r="B2141" s="134"/>
    </row>
    <row r="2142" spans="2:2">
      <c r="B2142" s="134"/>
    </row>
    <row r="2143" spans="2:2">
      <c r="B2143" s="134"/>
    </row>
    <row r="2144" spans="2:2">
      <c r="B2144" s="134"/>
    </row>
    <row r="2145" spans="2:2">
      <c r="B2145" s="134"/>
    </row>
    <row r="2146" spans="2:2">
      <c r="B2146" s="134"/>
    </row>
    <row r="2147" spans="2:2">
      <c r="B2147" s="134"/>
    </row>
    <row r="2148" spans="2:2">
      <c r="B2148" s="134"/>
    </row>
    <row r="2149" spans="2:2">
      <c r="B2149" s="134"/>
    </row>
    <row r="2150" spans="2:2">
      <c r="B2150" s="134"/>
    </row>
    <row r="2151" spans="2:2">
      <c r="B2151" s="134"/>
    </row>
    <row r="2152" spans="2:2">
      <c r="B2152" s="134"/>
    </row>
    <row r="2153" spans="2:2">
      <c r="B2153" s="134"/>
    </row>
    <row r="2154" spans="2:2">
      <c r="B2154" s="134"/>
    </row>
    <row r="2155" spans="2:2">
      <c r="B2155" s="134"/>
    </row>
    <row r="2156" spans="2:2">
      <c r="B2156" s="134"/>
    </row>
    <row r="2157" spans="2:2">
      <c r="B2157" s="134"/>
    </row>
    <row r="2158" spans="2:2">
      <c r="B2158" s="134"/>
    </row>
    <row r="2159" spans="2:2">
      <c r="B2159" s="134"/>
    </row>
    <row r="2160" spans="2:2">
      <c r="B2160" s="134"/>
    </row>
    <row r="2161" spans="2:2">
      <c r="B2161" s="134"/>
    </row>
    <row r="2162" spans="2:2">
      <c r="B2162" s="134"/>
    </row>
    <row r="2163" spans="2:2">
      <c r="B2163" s="134"/>
    </row>
    <row r="2164" spans="2:2">
      <c r="B2164" s="134"/>
    </row>
    <row r="2165" spans="2:2">
      <c r="B2165" s="134"/>
    </row>
    <row r="2166" spans="2:2">
      <c r="B2166" s="134"/>
    </row>
    <row r="2167" spans="2:2">
      <c r="B2167" s="134"/>
    </row>
    <row r="2168" spans="2:2">
      <c r="B2168" s="134"/>
    </row>
    <row r="2169" spans="2:2">
      <c r="B2169" s="134"/>
    </row>
    <row r="2170" spans="2:2">
      <c r="B2170" s="134"/>
    </row>
    <row r="2171" spans="2:2">
      <c r="B2171" s="134"/>
    </row>
    <row r="2172" spans="2:2">
      <c r="B2172" s="134"/>
    </row>
    <row r="2173" spans="2:2">
      <c r="B2173" s="134"/>
    </row>
    <row r="2174" spans="2:2">
      <c r="B2174" s="134"/>
    </row>
    <row r="2175" spans="2:2">
      <c r="B2175" s="134"/>
    </row>
    <row r="2176" spans="2:2">
      <c r="B2176" s="134"/>
    </row>
    <row r="2177" spans="2:2">
      <c r="B2177" s="134"/>
    </row>
    <row r="2178" spans="2:2">
      <c r="B2178" s="134"/>
    </row>
    <row r="2179" spans="2:2">
      <c r="B2179" s="134"/>
    </row>
    <row r="2180" spans="2:2">
      <c r="B2180" s="134"/>
    </row>
    <row r="2181" spans="2:2">
      <c r="B2181" s="134"/>
    </row>
    <row r="2182" spans="2:2">
      <c r="B2182" s="134"/>
    </row>
    <row r="2183" spans="2:2">
      <c r="B2183" s="134"/>
    </row>
    <row r="2184" spans="2:2">
      <c r="B2184" s="134"/>
    </row>
    <row r="2185" spans="2:2">
      <c r="B2185" s="134"/>
    </row>
    <row r="2186" spans="2:2">
      <c r="B2186" s="134"/>
    </row>
    <row r="2187" spans="2:2">
      <c r="B2187" s="134"/>
    </row>
    <row r="2188" spans="2:2">
      <c r="B2188" s="134"/>
    </row>
    <row r="2189" spans="2:2">
      <c r="B2189" s="134"/>
    </row>
    <row r="2190" spans="2:2">
      <c r="B2190" s="134"/>
    </row>
    <row r="2191" spans="2:2">
      <c r="B2191" s="134"/>
    </row>
    <row r="2192" spans="2:2">
      <c r="B2192" s="134"/>
    </row>
    <row r="2193" spans="2:2">
      <c r="B2193" s="134"/>
    </row>
    <row r="2194" spans="2:2">
      <c r="B2194" s="134"/>
    </row>
    <row r="2195" spans="2:2">
      <c r="B2195" s="134"/>
    </row>
    <row r="2196" spans="2:2">
      <c r="B2196" s="134"/>
    </row>
    <row r="2197" spans="2:2">
      <c r="B2197" s="134"/>
    </row>
    <row r="2198" spans="2:2">
      <c r="B2198" s="134"/>
    </row>
    <row r="2199" spans="2:2">
      <c r="B2199" s="134"/>
    </row>
    <row r="2200" spans="2:2">
      <c r="B2200" s="134"/>
    </row>
    <row r="2201" spans="2:2">
      <c r="B2201" s="134"/>
    </row>
    <row r="2202" spans="2:2">
      <c r="B2202" s="134"/>
    </row>
    <row r="2203" spans="2:2">
      <c r="B2203" s="134"/>
    </row>
    <row r="2204" spans="2:2">
      <c r="B2204" s="134"/>
    </row>
    <row r="2205" spans="2:2">
      <c r="B2205" s="134"/>
    </row>
    <row r="2206" spans="2:2">
      <c r="B2206" s="134"/>
    </row>
    <row r="2207" spans="2:2">
      <c r="B2207" s="134"/>
    </row>
    <row r="2208" spans="2:2">
      <c r="B2208" s="134"/>
    </row>
    <row r="2209" spans="2:2">
      <c r="B2209" s="134"/>
    </row>
    <row r="2210" spans="2:2">
      <c r="B2210" s="134"/>
    </row>
    <row r="2211" spans="2:2">
      <c r="B2211" s="134"/>
    </row>
    <row r="2212" spans="2:2">
      <c r="B2212" s="134"/>
    </row>
    <row r="2213" spans="2:2">
      <c r="B2213" s="134"/>
    </row>
    <row r="2214" spans="2:2">
      <c r="B2214" s="134"/>
    </row>
    <row r="2215" spans="2:2">
      <c r="B2215" s="134"/>
    </row>
    <row r="2216" spans="2:2">
      <c r="B2216" s="134"/>
    </row>
    <row r="2217" spans="2:2">
      <c r="B2217" s="134"/>
    </row>
    <row r="2218" spans="2:2">
      <c r="B2218" s="134"/>
    </row>
    <row r="2219" spans="2:2">
      <c r="B2219" s="134"/>
    </row>
    <row r="2220" spans="2:2">
      <c r="B2220" s="134"/>
    </row>
    <row r="2221" spans="2:2">
      <c r="B2221" s="134"/>
    </row>
    <row r="2222" spans="2:2">
      <c r="B2222" s="134"/>
    </row>
    <row r="2223" spans="2:2">
      <c r="B2223" s="134"/>
    </row>
    <row r="2224" spans="2:2">
      <c r="B2224" s="134"/>
    </row>
    <row r="2225" spans="2:2">
      <c r="B2225" s="134"/>
    </row>
    <row r="2226" spans="2:2">
      <c r="B2226" s="134"/>
    </row>
    <row r="2227" spans="2:2">
      <c r="B2227" s="134"/>
    </row>
    <row r="2228" spans="2:2">
      <c r="B2228" s="134"/>
    </row>
    <row r="2229" spans="2:2">
      <c r="B2229" s="134"/>
    </row>
    <row r="2230" spans="2:2">
      <c r="B2230" s="134"/>
    </row>
    <row r="2231" spans="2:2">
      <c r="B2231" s="134"/>
    </row>
    <row r="2232" spans="2:2">
      <c r="B2232" s="134"/>
    </row>
    <row r="2233" spans="2:2">
      <c r="B2233" s="134"/>
    </row>
    <row r="2234" spans="2:2">
      <c r="B2234" s="134"/>
    </row>
    <row r="2235" spans="2:2">
      <c r="B2235" s="134"/>
    </row>
    <row r="2236" spans="2:2">
      <c r="B2236" s="134"/>
    </row>
    <row r="2237" spans="2:2">
      <c r="B2237" s="134"/>
    </row>
    <row r="2238" spans="2:2">
      <c r="B2238" s="134"/>
    </row>
    <row r="2239" spans="2:2">
      <c r="B2239" s="134"/>
    </row>
    <row r="2240" spans="2:2">
      <c r="B2240" s="134"/>
    </row>
    <row r="2241" spans="2:2">
      <c r="B2241" s="134"/>
    </row>
    <row r="2242" spans="2:2">
      <c r="B2242" s="134"/>
    </row>
    <row r="2243" spans="2:2">
      <c r="B2243" s="134"/>
    </row>
    <row r="2244" spans="2:2">
      <c r="B2244" s="134"/>
    </row>
    <row r="2245" spans="2:2">
      <c r="B2245" s="134"/>
    </row>
    <row r="2246" spans="2:2">
      <c r="B2246" s="134"/>
    </row>
    <row r="2247" spans="2:2">
      <c r="B2247" s="134"/>
    </row>
    <row r="2248" spans="2:2">
      <c r="B2248" s="134"/>
    </row>
    <row r="2249" spans="2:2">
      <c r="B2249" s="134"/>
    </row>
    <row r="2250" spans="2:2">
      <c r="B2250" s="134"/>
    </row>
    <row r="2251" spans="2:2">
      <c r="B2251" s="134"/>
    </row>
    <row r="2252" spans="2:2">
      <c r="B2252" s="134"/>
    </row>
    <row r="2253" spans="2:2">
      <c r="B2253" s="134"/>
    </row>
    <row r="2254" spans="2:2">
      <c r="B2254" s="134"/>
    </row>
    <row r="2255" spans="2:2">
      <c r="B2255" s="134"/>
    </row>
    <row r="2256" spans="2:2">
      <c r="B2256" s="134"/>
    </row>
    <row r="2257" spans="2:2">
      <c r="B2257" s="134"/>
    </row>
    <row r="2258" spans="2:2">
      <c r="B2258" s="134"/>
    </row>
    <row r="2259" spans="2:2">
      <c r="B2259" s="134"/>
    </row>
    <row r="2260" spans="2:2">
      <c r="B2260" s="134"/>
    </row>
    <row r="2261" spans="2:2">
      <c r="B2261" s="134"/>
    </row>
    <row r="2262" spans="2:2">
      <c r="B2262" s="134"/>
    </row>
    <row r="2263" spans="2:2">
      <c r="B2263" s="134"/>
    </row>
    <row r="2264" spans="2:2">
      <c r="B2264" s="134"/>
    </row>
    <row r="2265" spans="2:2">
      <c r="B2265" s="134"/>
    </row>
    <row r="2266" spans="2:2">
      <c r="B2266" s="134"/>
    </row>
    <row r="2267" spans="2:2">
      <c r="B2267" s="134"/>
    </row>
    <row r="2268" spans="2:2">
      <c r="B2268" s="134"/>
    </row>
    <row r="2269" spans="2:2">
      <c r="B2269" s="134"/>
    </row>
    <row r="2270" spans="2:2">
      <c r="B2270" s="134"/>
    </row>
    <row r="2271" spans="2:2">
      <c r="B2271" s="134"/>
    </row>
    <row r="2272" spans="2:2">
      <c r="B2272" s="134"/>
    </row>
    <row r="2273" spans="2:2">
      <c r="B2273" s="134"/>
    </row>
    <row r="2274" spans="2:2">
      <c r="B2274" s="134"/>
    </row>
    <row r="2275" spans="2:2">
      <c r="B2275" s="134"/>
    </row>
    <row r="2276" spans="2:2">
      <c r="B2276" s="134"/>
    </row>
    <row r="2277" spans="2:2">
      <c r="B2277" s="134"/>
    </row>
    <row r="2278" spans="2:2">
      <c r="B2278" s="134"/>
    </row>
    <row r="2279" spans="2:2">
      <c r="B2279" s="134"/>
    </row>
    <row r="2280" spans="2:2">
      <c r="B2280" s="134"/>
    </row>
    <row r="2281" spans="2:2">
      <c r="B2281" s="134"/>
    </row>
    <row r="2282" spans="2:2">
      <c r="B2282" s="134"/>
    </row>
    <row r="2283" spans="2:2">
      <c r="B2283" s="134"/>
    </row>
    <row r="2284" spans="2:2">
      <c r="B2284" s="134"/>
    </row>
    <row r="2285" spans="2:2">
      <c r="B2285" s="134"/>
    </row>
    <row r="2286" spans="2:2">
      <c r="B2286" s="134"/>
    </row>
    <row r="2287" spans="2:2">
      <c r="B2287" s="134"/>
    </row>
    <row r="2288" spans="2:2">
      <c r="B2288" s="134"/>
    </row>
    <row r="2289" spans="2:2">
      <c r="B2289" s="134"/>
    </row>
    <row r="2290" spans="2:2">
      <c r="B2290" s="134"/>
    </row>
    <row r="2291" spans="2:2">
      <c r="B2291" s="134"/>
    </row>
    <row r="2292" spans="2:2">
      <c r="B2292" s="134"/>
    </row>
    <row r="2293" spans="2:2">
      <c r="B2293" s="134"/>
    </row>
    <row r="2294" spans="2:2">
      <c r="B2294" s="134"/>
    </row>
    <row r="2295" spans="2:2">
      <c r="B2295" s="134"/>
    </row>
    <row r="2296" spans="2:2">
      <c r="B2296" s="134"/>
    </row>
    <row r="2297" spans="2:2">
      <c r="B2297" s="134"/>
    </row>
    <row r="2298" spans="2:2">
      <c r="B2298" s="134"/>
    </row>
    <row r="2299" spans="2:2">
      <c r="B2299" s="134"/>
    </row>
    <row r="2300" spans="2:2">
      <c r="B2300" s="134"/>
    </row>
    <row r="2301" spans="2:2">
      <c r="B2301" s="134"/>
    </row>
    <row r="2302" spans="2:2">
      <c r="B2302" s="134"/>
    </row>
    <row r="2303" spans="2:2">
      <c r="B2303" s="134"/>
    </row>
    <row r="2304" spans="2:2">
      <c r="B2304" s="134"/>
    </row>
    <row r="2305" spans="2:2">
      <c r="B2305" s="134"/>
    </row>
    <row r="2306" spans="2:2">
      <c r="B2306" s="134"/>
    </row>
    <row r="2307" spans="2:2">
      <c r="B2307" s="134"/>
    </row>
    <row r="2308" spans="2:2">
      <c r="B2308" s="134"/>
    </row>
    <row r="2309" spans="2:2">
      <c r="B2309" s="134"/>
    </row>
    <row r="2310" spans="2:2">
      <c r="B2310" s="134"/>
    </row>
    <row r="2311" spans="2:2">
      <c r="B2311" s="134"/>
    </row>
    <row r="2312" spans="2:2">
      <c r="B2312" s="134"/>
    </row>
    <row r="2313" spans="2:2">
      <c r="B2313" s="134"/>
    </row>
    <row r="2314" spans="2:2">
      <c r="B2314" s="134"/>
    </row>
    <row r="2315" spans="2:2">
      <c r="B2315" s="134"/>
    </row>
    <row r="2316" spans="2:2">
      <c r="B2316" s="134"/>
    </row>
    <row r="2317" spans="2:2">
      <c r="B2317" s="134"/>
    </row>
    <row r="2318" spans="2:2">
      <c r="B2318" s="134"/>
    </row>
    <row r="2319" spans="2:2">
      <c r="B2319" s="134"/>
    </row>
    <row r="2320" spans="2:2">
      <c r="B2320" s="134"/>
    </row>
    <row r="2321" spans="2:2">
      <c r="B2321" s="134"/>
    </row>
    <row r="2322" spans="2:2">
      <c r="B2322" s="134"/>
    </row>
    <row r="2323" spans="2:2">
      <c r="B2323" s="134"/>
    </row>
    <row r="2324" spans="2:2">
      <c r="B2324" s="134"/>
    </row>
    <row r="2325" spans="2:2">
      <c r="B2325" s="134"/>
    </row>
    <row r="2326" spans="2:2">
      <c r="B2326" s="134"/>
    </row>
    <row r="2327" spans="2:2">
      <c r="B2327" s="134"/>
    </row>
    <row r="2328" spans="2:2">
      <c r="B2328" s="134"/>
    </row>
    <row r="2329" spans="2:2">
      <c r="B2329" s="134"/>
    </row>
    <row r="2330" spans="2:2">
      <c r="B2330" s="134"/>
    </row>
    <row r="2331" spans="2:2">
      <c r="B2331" s="134"/>
    </row>
    <row r="2332" spans="2:2">
      <c r="B2332" s="134"/>
    </row>
    <row r="2333" spans="2:2">
      <c r="B2333" s="134"/>
    </row>
    <row r="2334" spans="2:2">
      <c r="B2334" s="134"/>
    </row>
    <row r="2335" spans="2:2">
      <c r="B2335" s="134"/>
    </row>
    <row r="2336" spans="2:2">
      <c r="B2336" s="134"/>
    </row>
    <row r="2337" spans="2:2">
      <c r="B2337" s="134"/>
    </row>
    <row r="2338" spans="2:2">
      <c r="B2338" s="134"/>
    </row>
    <row r="2339" spans="2:2">
      <c r="B2339" s="134"/>
    </row>
    <row r="2340" spans="2:2">
      <c r="B2340" s="134"/>
    </row>
    <row r="2341" spans="2:2">
      <c r="B2341" s="134"/>
    </row>
    <row r="2342" spans="2:2">
      <c r="B2342" s="134"/>
    </row>
    <row r="2343" spans="2:2">
      <c r="B2343" s="134"/>
    </row>
    <row r="2344" spans="2:2">
      <c r="B2344" s="134"/>
    </row>
    <row r="2345" spans="2:2">
      <c r="B2345" s="134"/>
    </row>
    <row r="2346" spans="2:2">
      <c r="B2346" s="134"/>
    </row>
    <row r="2347" spans="2:2">
      <c r="B2347" s="134"/>
    </row>
    <row r="2348" spans="2:2">
      <c r="B2348" s="134"/>
    </row>
    <row r="2349" spans="2:2">
      <c r="B2349" s="134"/>
    </row>
    <row r="2350" spans="2:2">
      <c r="B2350" s="134"/>
    </row>
    <row r="2351" spans="2:2">
      <c r="B2351" s="134"/>
    </row>
    <row r="2352" spans="2:2">
      <c r="B2352" s="134"/>
    </row>
    <row r="2353" spans="2:2">
      <c r="B2353" s="134"/>
    </row>
    <row r="2354" spans="2:2">
      <c r="B2354" s="134"/>
    </row>
    <row r="2355" spans="2:2">
      <c r="B2355" s="134"/>
    </row>
    <row r="2356" spans="2:2">
      <c r="B2356" s="134"/>
    </row>
    <row r="2357" spans="2:2">
      <c r="B2357" s="134"/>
    </row>
    <row r="2358" spans="2:2">
      <c r="B2358" s="134"/>
    </row>
    <row r="2359" spans="2:2">
      <c r="B2359" s="134"/>
    </row>
    <row r="2360" spans="2:2">
      <c r="B2360" s="134"/>
    </row>
    <row r="2361" spans="2:2">
      <c r="B2361" s="134"/>
    </row>
    <row r="2362" spans="2:2">
      <c r="B2362" s="134"/>
    </row>
    <row r="2363" spans="2:2">
      <c r="B2363" s="134"/>
    </row>
    <row r="2364" spans="2:2">
      <c r="B2364" s="134"/>
    </row>
    <row r="2365" spans="2:2">
      <c r="B2365" s="134"/>
    </row>
    <row r="2366" spans="2:2">
      <c r="B2366" s="134"/>
    </row>
    <row r="2367" spans="2:2">
      <c r="B2367" s="134"/>
    </row>
    <row r="2368" spans="2:2">
      <c r="B2368" s="134"/>
    </row>
    <row r="2369" spans="2:2">
      <c r="B2369" s="134"/>
    </row>
    <row r="2370" spans="2:2">
      <c r="B2370" s="134"/>
    </row>
    <row r="2371" spans="2:2">
      <c r="B2371" s="134"/>
    </row>
    <row r="2372" spans="2:2">
      <c r="B2372" s="134"/>
    </row>
    <row r="2373" spans="2:2">
      <c r="B2373" s="134"/>
    </row>
    <row r="2374" spans="2:2">
      <c r="B2374" s="134"/>
    </row>
    <row r="2375" spans="2:2">
      <c r="B2375" s="134"/>
    </row>
    <row r="2376" spans="2:2">
      <c r="B2376" s="134"/>
    </row>
    <row r="2377" spans="2:2">
      <c r="B2377" s="134"/>
    </row>
    <row r="2378" spans="2:2">
      <c r="B2378" s="134"/>
    </row>
    <row r="2379" spans="2:2">
      <c r="B2379" s="134"/>
    </row>
    <row r="2380" spans="2:2">
      <c r="B2380" s="134"/>
    </row>
    <row r="2381" spans="2:2">
      <c r="B2381" s="134"/>
    </row>
    <row r="2382" spans="2:2">
      <c r="B2382" s="134"/>
    </row>
    <row r="2383" spans="2:2">
      <c r="B2383" s="134"/>
    </row>
    <row r="2384" spans="2:2">
      <c r="B2384" s="134"/>
    </row>
    <row r="2385" spans="2:2">
      <c r="B2385" s="134"/>
    </row>
    <row r="2386" spans="2:2">
      <c r="B2386" s="134"/>
    </row>
    <row r="2387" spans="2:2">
      <c r="B2387" s="134"/>
    </row>
    <row r="2388" spans="2:2">
      <c r="B2388" s="134"/>
    </row>
    <row r="2389" spans="2:2">
      <c r="B2389" s="134"/>
    </row>
    <row r="2390" spans="2:2">
      <c r="B2390" s="134"/>
    </row>
    <row r="2391" spans="2:2">
      <c r="B2391" s="134"/>
    </row>
    <row r="2392" spans="2:2">
      <c r="B2392" s="134"/>
    </row>
    <row r="2393" spans="2:2">
      <c r="B2393" s="134"/>
    </row>
    <row r="2394" spans="2:2">
      <c r="B2394" s="134"/>
    </row>
    <row r="2395" spans="2:2">
      <c r="B2395" s="134"/>
    </row>
    <row r="2396" spans="2:2">
      <c r="B2396" s="134"/>
    </row>
    <row r="2397" spans="2:2">
      <c r="B2397" s="134"/>
    </row>
    <row r="2398" spans="2:2">
      <c r="B2398" s="134"/>
    </row>
    <row r="2399" spans="2:2">
      <c r="B2399" s="134"/>
    </row>
    <row r="2400" spans="2:2">
      <c r="B2400" s="134"/>
    </row>
    <row r="2401" spans="2:2">
      <c r="B2401" s="134"/>
    </row>
    <row r="2402" spans="2:2">
      <c r="B2402" s="134"/>
    </row>
    <row r="2403" spans="2:2">
      <c r="B2403" s="134"/>
    </row>
    <row r="2404" spans="2:2">
      <c r="B2404" s="134"/>
    </row>
    <row r="2405" spans="2:2">
      <c r="B2405" s="134"/>
    </row>
    <row r="2406" spans="2:2">
      <c r="B2406" s="134"/>
    </row>
    <row r="2407" spans="2:2">
      <c r="B2407" s="134"/>
    </row>
    <row r="2408" spans="2:2">
      <c r="B2408" s="134"/>
    </row>
    <row r="2409" spans="2:2">
      <c r="B2409" s="134"/>
    </row>
    <row r="2410" spans="2:2">
      <c r="B2410" s="134"/>
    </row>
    <row r="2411" spans="2:2">
      <c r="B2411" s="134"/>
    </row>
    <row r="2412" spans="2:2">
      <c r="B2412" s="134"/>
    </row>
    <row r="2413" spans="2:2">
      <c r="B2413" s="134"/>
    </row>
    <row r="2414" spans="2:2">
      <c r="B2414" s="134"/>
    </row>
    <row r="2415" spans="2:2">
      <c r="B2415" s="134"/>
    </row>
    <row r="2416" spans="2:2">
      <c r="B2416" s="134"/>
    </row>
    <row r="2417" spans="2:2">
      <c r="B2417" s="134"/>
    </row>
    <row r="2418" spans="2:2">
      <c r="B2418" s="134"/>
    </row>
    <row r="2419" spans="2:2">
      <c r="B2419" s="134"/>
    </row>
    <row r="2420" spans="2:2">
      <c r="B2420" s="134"/>
    </row>
    <row r="2421" spans="2:2">
      <c r="B2421" s="134"/>
    </row>
    <row r="2422" spans="2:2">
      <c r="B2422" s="134"/>
    </row>
    <row r="2423" spans="2:2">
      <c r="B2423" s="134"/>
    </row>
    <row r="2424" spans="2:2">
      <c r="B2424" s="134"/>
    </row>
    <row r="2425" spans="2:2">
      <c r="B2425" s="134"/>
    </row>
    <row r="2426" spans="2:2">
      <c r="B2426" s="134"/>
    </row>
    <row r="2427" spans="2:2">
      <c r="B2427" s="134"/>
    </row>
    <row r="2428" spans="2:2">
      <c r="B2428" s="134"/>
    </row>
    <row r="2429" spans="2:2">
      <c r="B2429" s="134"/>
    </row>
    <row r="2430" spans="2:2">
      <c r="B2430" s="134"/>
    </row>
    <row r="2431" spans="2:2">
      <c r="B2431" s="134"/>
    </row>
    <row r="2432" spans="2:2">
      <c r="B2432" s="134"/>
    </row>
    <row r="2433" spans="2:2">
      <c r="B2433" s="134"/>
    </row>
    <row r="2434" spans="2:2">
      <c r="B2434" s="134"/>
    </row>
    <row r="2435" spans="2:2">
      <c r="B2435" s="134"/>
    </row>
    <row r="2436" spans="2:2">
      <c r="B2436" s="134"/>
    </row>
    <row r="2437" spans="2:2">
      <c r="B2437" s="134"/>
    </row>
    <row r="2438" spans="2:2">
      <c r="B2438" s="134"/>
    </row>
    <row r="2439" spans="2:2">
      <c r="B2439" s="134"/>
    </row>
    <row r="2440" spans="2:2">
      <c r="B2440" s="134"/>
    </row>
    <row r="2441" spans="2:2">
      <c r="B2441" s="134"/>
    </row>
    <row r="2442" spans="2:2">
      <c r="B2442" s="134"/>
    </row>
    <row r="2443" spans="2:2">
      <c r="B2443" s="134"/>
    </row>
    <row r="2444" spans="2:2">
      <c r="B2444" s="134"/>
    </row>
    <row r="2445" spans="2:2">
      <c r="B2445" s="134"/>
    </row>
    <row r="2446" spans="2:2">
      <c r="B2446" s="134"/>
    </row>
    <row r="2447" spans="2:2">
      <c r="B2447" s="134"/>
    </row>
    <row r="2448" spans="2:2">
      <c r="B2448" s="134"/>
    </row>
    <row r="2449" spans="2:2">
      <c r="B2449" s="134"/>
    </row>
    <row r="2450" spans="2:2">
      <c r="B2450" s="134"/>
    </row>
    <row r="2451" spans="2:2">
      <c r="B2451" s="134"/>
    </row>
    <row r="2452" spans="2:2">
      <c r="B2452" s="134"/>
    </row>
    <row r="2453" spans="2:2">
      <c r="B2453" s="134"/>
    </row>
    <row r="2454" spans="2:2">
      <c r="B2454" s="134"/>
    </row>
    <row r="2455" spans="2:2">
      <c r="B2455" s="134"/>
    </row>
    <row r="2456" spans="2:2">
      <c r="B2456" s="134"/>
    </row>
    <row r="2457" spans="2:2">
      <c r="B2457" s="134"/>
    </row>
    <row r="2458" spans="2:2">
      <c r="B2458" s="134"/>
    </row>
    <row r="2459" spans="2:2">
      <c r="B2459" s="134"/>
    </row>
    <row r="2460" spans="2:2">
      <c r="B2460" s="134"/>
    </row>
    <row r="2461" spans="2:2">
      <c r="B2461" s="134"/>
    </row>
    <row r="2462" spans="2:2">
      <c r="B2462" s="134"/>
    </row>
    <row r="2463" spans="2:2">
      <c r="B2463" s="134"/>
    </row>
    <row r="2464" spans="2:2">
      <c r="B2464" s="134"/>
    </row>
    <row r="2465" spans="2:2">
      <c r="B2465" s="134"/>
    </row>
    <row r="2466" spans="2:2">
      <c r="B2466" s="134"/>
    </row>
    <row r="2467" spans="2:2">
      <c r="B2467" s="134"/>
    </row>
    <row r="2468" spans="2:2">
      <c r="B2468" s="134"/>
    </row>
    <row r="2469" spans="2:2">
      <c r="B2469" s="134"/>
    </row>
    <row r="2470" spans="2:2">
      <c r="B2470" s="134"/>
    </row>
    <row r="2471" spans="2:2">
      <c r="B2471" s="134"/>
    </row>
    <row r="2472" spans="2:2">
      <c r="B2472" s="134"/>
    </row>
    <row r="2473" spans="2:2">
      <c r="B2473" s="134"/>
    </row>
    <row r="2474" spans="2:2">
      <c r="B2474" s="134"/>
    </row>
    <row r="2475" spans="2:2">
      <c r="B2475" s="134"/>
    </row>
    <row r="2476" spans="2:2">
      <c r="B2476" s="134"/>
    </row>
    <row r="2477" spans="2:2">
      <c r="B2477" s="134"/>
    </row>
    <row r="2478" spans="2:2">
      <c r="B2478" s="134"/>
    </row>
    <row r="2479" spans="2:2">
      <c r="B2479" s="134"/>
    </row>
    <row r="2480" spans="2:2">
      <c r="B2480" s="134"/>
    </row>
    <row r="2481" spans="2:2">
      <c r="B2481" s="134"/>
    </row>
    <row r="2482" spans="2:2">
      <c r="B2482" s="134"/>
    </row>
    <row r="2483" spans="2:2">
      <c r="B2483" s="134"/>
    </row>
    <row r="2484" spans="2:2">
      <c r="B2484" s="134"/>
    </row>
    <row r="2485" spans="2:2">
      <c r="B2485" s="134"/>
    </row>
    <row r="2486" spans="2:2">
      <c r="B2486" s="134"/>
    </row>
    <row r="2487" spans="2:2">
      <c r="B2487" s="134"/>
    </row>
    <row r="2488" spans="2:2">
      <c r="B2488" s="134"/>
    </row>
    <row r="2489" spans="2:2">
      <c r="B2489" s="134"/>
    </row>
    <row r="2490" spans="2:2">
      <c r="B2490" s="134"/>
    </row>
    <row r="2491" spans="2:2">
      <c r="B2491" s="134"/>
    </row>
    <row r="2492" spans="2:2">
      <c r="B2492" s="134"/>
    </row>
    <row r="2493" spans="2:2">
      <c r="B2493" s="134"/>
    </row>
    <row r="2494" spans="2:2">
      <c r="B2494" s="134"/>
    </row>
    <row r="2495" spans="2:2">
      <c r="B2495" s="134"/>
    </row>
    <row r="2496" spans="2:2">
      <c r="B2496" s="134"/>
    </row>
    <row r="2497" spans="2:2">
      <c r="B2497" s="134"/>
    </row>
    <row r="2498" spans="2:2">
      <c r="B2498" s="134"/>
    </row>
    <row r="2499" spans="2:2">
      <c r="B2499" s="134"/>
    </row>
    <row r="2500" spans="2:2">
      <c r="B2500" s="134"/>
    </row>
    <row r="2501" spans="2:2">
      <c r="B2501" s="134"/>
    </row>
    <row r="2502" spans="2:2">
      <c r="B2502" s="134"/>
    </row>
    <row r="2503" spans="2:2">
      <c r="B2503" s="134"/>
    </row>
    <row r="2504" spans="2:2">
      <c r="B2504" s="134"/>
    </row>
    <row r="2505" spans="2:2">
      <c r="B2505" s="134"/>
    </row>
    <row r="2506" spans="2:2">
      <c r="B2506" s="134"/>
    </row>
    <row r="2507" spans="2:2">
      <c r="B2507" s="134"/>
    </row>
    <row r="2508" spans="2:2">
      <c r="B2508" s="134"/>
    </row>
    <row r="2509" spans="2:2">
      <c r="B2509" s="134"/>
    </row>
    <row r="2510" spans="2:2">
      <c r="B2510" s="134"/>
    </row>
    <row r="2511" spans="2:2">
      <c r="B2511" s="134"/>
    </row>
    <row r="2512" spans="2:2">
      <c r="B2512" s="134"/>
    </row>
    <row r="2513" spans="2:2">
      <c r="B2513" s="134"/>
    </row>
    <row r="2514" spans="2:2">
      <c r="B2514" s="134"/>
    </row>
    <row r="2515" spans="2:2">
      <c r="B2515" s="134"/>
    </row>
    <row r="2516" spans="2:2">
      <c r="B2516" s="134"/>
    </row>
    <row r="2517" spans="2:2">
      <c r="B2517" s="134"/>
    </row>
    <row r="2518" spans="2:2">
      <c r="B2518" s="134"/>
    </row>
    <row r="2519" spans="2:2">
      <c r="B2519" s="134"/>
    </row>
    <row r="2520" spans="2:2">
      <c r="B2520" s="134"/>
    </row>
    <row r="2521" spans="2:2">
      <c r="B2521" s="134"/>
    </row>
    <row r="2522" spans="2:2">
      <c r="B2522" s="134"/>
    </row>
    <row r="2523" spans="2:2">
      <c r="B2523" s="134"/>
    </row>
    <row r="2524" spans="2:2">
      <c r="B2524" s="134"/>
    </row>
    <row r="2525" spans="2:2">
      <c r="B2525" s="134"/>
    </row>
    <row r="2526" spans="2:2">
      <c r="B2526" s="134"/>
    </row>
    <row r="2527" spans="2:2">
      <c r="B2527" s="134"/>
    </row>
    <row r="2528" spans="2:2">
      <c r="B2528" s="134"/>
    </row>
    <row r="2529" spans="2:2">
      <c r="B2529" s="134"/>
    </row>
    <row r="2530" spans="2:2">
      <c r="B2530" s="134"/>
    </row>
    <row r="2531" spans="2:2">
      <c r="B2531" s="134"/>
    </row>
    <row r="2532" spans="2:2">
      <c r="B2532" s="134"/>
    </row>
    <row r="2533" spans="2:2">
      <c r="B2533" s="134"/>
    </row>
    <row r="2534" spans="2:2">
      <c r="B2534" s="134"/>
    </row>
    <row r="2535" spans="2:2">
      <c r="B2535" s="134"/>
    </row>
    <row r="2536" spans="2:2">
      <c r="B2536" s="134"/>
    </row>
    <row r="2537" spans="2:2">
      <c r="B2537" s="134"/>
    </row>
    <row r="2538" spans="2:2">
      <c r="B2538" s="134"/>
    </row>
    <row r="2539" spans="2:2">
      <c r="B2539" s="134"/>
    </row>
    <row r="2540" spans="2:2">
      <c r="B2540" s="134"/>
    </row>
    <row r="2541" spans="2:2">
      <c r="B2541" s="134"/>
    </row>
    <row r="2542" spans="2:2">
      <c r="B2542" s="134"/>
    </row>
    <row r="2543" spans="2:2">
      <c r="B2543" s="134"/>
    </row>
    <row r="2544" spans="2:2">
      <c r="B2544" s="134"/>
    </row>
    <row r="2545" spans="2:2">
      <c r="B2545" s="134"/>
    </row>
    <row r="2546" spans="2:2">
      <c r="B2546" s="134"/>
    </row>
    <row r="2547" spans="2:2">
      <c r="B2547" s="134"/>
    </row>
    <row r="2548" spans="2:2">
      <c r="B2548" s="134"/>
    </row>
    <row r="2549" spans="2:2">
      <c r="B2549" s="134"/>
    </row>
    <row r="2550" spans="2:2">
      <c r="B2550" s="134"/>
    </row>
    <row r="2551" spans="2:2">
      <c r="B2551" s="134"/>
    </row>
    <row r="2552" spans="2:2">
      <c r="B2552" s="134"/>
    </row>
    <row r="2553" spans="2:2">
      <c r="B2553" s="134"/>
    </row>
    <row r="2554" spans="2:2">
      <c r="B2554" s="134"/>
    </row>
    <row r="2555" spans="2:2">
      <c r="B2555" s="134"/>
    </row>
    <row r="2556" spans="2:2">
      <c r="B2556" s="134"/>
    </row>
    <row r="2557" spans="2:2">
      <c r="B2557" s="134"/>
    </row>
    <row r="2558" spans="2:2">
      <c r="B2558" s="134"/>
    </row>
    <row r="2559" spans="2:2">
      <c r="B2559" s="134"/>
    </row>
    <row r="2560" spans="2:2">
      <c r="B2560" s="134"/>
    </row>
    <row r="2561" spans="2:2">
      <c r="B2561" s="134"/>
    </row>
    <row r="2562" spans="2:2">
      <c r="B2562" s="134"/>
    </row>
    <row r="2563" spans="2:2">
      <c r="B2563" s="134"/>
    </row>
    <row r="2564" spans="2:2">
      <c r="B2564" s="134"/>
    </row>
    <row r="2565" spans="2:2">
      <c r="B2565" s="134"/>
    </row>
    <row r="2566" spans="2:2">
      <c r="B2566" s="134"/>
    </row>
    <row r="2567" spans="2:2">
      <c r="B2567" s="134"/>
    </row>
    <row r="2568" spans="2:2">
      <c r="B2568" s="134"/>
    </row>
    <row r="2569" spans="2:2">
      <c r="B2569" s="134"/>
    </row>
    <row r="2570" spans="2:2">
      <c r="B2570" s="134"/>
    </row>
    <row r="2571" spans="2:2">
      <c r="B2571" s="134"/>
    </row>
    <row r="2572" spans="2:2">
      <c r="B2572" s="134"/>
    </row>
    <row r="2573" spans="2:2">
      <c r="B2573" s="134"/>
    </row>
    <row r="2574" spans="2:2">
      <c r="B2574" s="134"/>
    </row>
    <row r="2575" spans="2:2">
      <c r="B2575" s="134"/>
    </row>
    <row r="2576" spans="2:2">
      <c r="B2576" s="134"/>
    </row>
    <row r="2577" spans="2:2">
      <c r="B2577" s="134"/>
    </row>
    <row r="2578" spans="2:2">
      <c r="B2578" s="134"/>
    </row>
    <row r="2579" spans="2:2">
      <c r="B2579" s="134"/>
    </row>
    <row r="2580" spans="2:2">
      <c r="B2580" s="134"/>
    </row>
    <row r="2581" spans="2:2">
      <c r="B2581" s="134"/>
    </row>
    <row r="2582" spans="2:2">
      <c r="B2582" s="134"/>
    </row>
    <row r="2583" spans="2:2">
      <c r="B2583" s="134"/>
    </row>
    <row r="2584" spans="2:2">
      <c r="B2584" s="134"/>
    </row>
    <row r="2585" spans="2:2">
      <c r="B2585" s="134"/>
    </row>
    <row r="2586" spans="2:2">
      <c r="B2586" s="134"/>
    </row>
    <row r="2587" spans="2:2">
      <c r="B2587" s="134"/>
    </row>
    <row r="2588" spans="2:2">
      <c r="B2588" s="134"/>
    </row>
    <row r="2589" spans="2:2">
      <c r="B2589" s="134"/>
    </row>
    <row r="2590" spans="2:2">
      <c r="B2590" s="134"/>
    </row>
    <row r="2591" spans="2:2">
      <c r="B2591" s="134"/>
    </row>
    <row r="2592" spans="2:2">
      <c r="B2592" s="134"/>
    </row>
    <row r="2593" spans="2:2">
      <c r="B2593" s="134"/>
    </row>
    <row r="2594" spans="2:2">
      <c r="B2594" s="134"/>
    </row>
    <row r="2595" spans="2:2">
      <c r="B2595" s="134"/>
    </row>
    <row r="2596" spans="2:2">
      <c r="B2596" s="134"/>
    </row>
    <row r="2597" spans="2:2">
      <c r="B2597" s="134"/>
    </row>
    <row r="2598" spans="2:2">
      <c r="B2598" s="134"/>
    </row>
    <row r="2599" spans="2:2">
      <c r="B2599" s="134"/>
    </row>
    <row r="2600" spans="2:2">
      <c r="B2600" s="134"/>
    </row>
    <row r="2601" spans="2:2">
      <c r="B2601" s="134"/>
    </row>
    <row r="2602" spans="2:2">
      <c r="B2602" s="134"/>
    </row>
    <row r="2603" spans="2:2">
      <c r="B2603" s="134"/>
    </row>
    <row r="2604" spans="2:2">
      <c r="B2604" s="134"/>
    </row>
    <row r="2605" spans="2:2">
      <c r="B2605" s="134"/>
    </row>
    <row r="2606" spans="2:2">
      <c r="B2606" s="134"/>
    </row>
    <row r="2607" spans="2:2">
      <c r="B2607" s="134"/>
    </row>
    <row r="2608" spans="2:2">
      <c r="B2608" s="134"/>
    </row>
    <row r="2609" spans="2:2">
      <c r="B2609" s="134"/>
    </row>
    <row r="2610" spans="2:2">
      <c r="B2610" s="134"/>
    </row>
    <row r="2611" spans="2:2">
      <c r="B2611" s="134"/>
    </row>
    <row r="2612" spans="2:2">
      <c r="B2612" s="134"/>
    </row>
    <row r="2613" spans="2:2">
      <c r="B2613" s="134"/>
    </row>
    <row r="2614" spans="2:2">
      <c r="B2614" s="134"/>
    </row>
    <row r="2615" spans="2:2">
      <c r="B2615" s="134"/>
    </row>
    <row r="2616" spans="2:2">
      <c r="B2616" s="134"/>
    </row>
    <row r="2617" spans="2:2">
      <c r="B2617" s="134"/>
    </row>
    <row r="2618" spans="2:2">
      <c r="B2618" s="134"/>
    </row>
    <row r="2619" spans="2:2">
      <c r="B2619" s="134"/>
    </row>
    <row r="2620" spans="2:2">
      <c r="B2620" s="134"/>
    </row>
    <row r="2621" spans="2:2">
      <c r="B2621" s="134"/>
    </row>
    <row r="2622" spans="2:2">
      <c r="B2622" s="134"/>
    </row>
    <row r="2623" spans="2:2">
      <c r="B2623" s="134"/>
    </row>
    <row r="2624" spans="2:2">
      <c r="B2624" s="134"/>
    </row>
    <row r="2625" spans="2:2">
      <c r="B2625" s="134"/>
    </row>
    <row r="2626" spans="2:2">
      <c r="B2626" s="134"/>
    </row>
    <row r="2627" spans="2:2">
      <c r="B2627" s="134"/>
    </row>
    <row r="2628" spans="2:2">
      <c r="B2628" s="134"/>
    </row>
    <row r="2629" spans="2:2">
      <c r="B2629" s="134"/>
    </row>
    <row r="2630" spans="2:2">
      <c r="B2630" s="134"/>
    </row>
    <row r="2631" spans="2:2">
      <c r="B2631" s="134"/>
    </row>
    <row r="2632" spans="2:2">
      <c r="B2632" s="134"/>
    </row>
    <row r="2633" spans="2:2">
      <c r="B2633" s="134"/>
    </row>
    <row r="2634" spans="2:2">
      <c r="B2634" s="134"/>
    </row>
    <row r="2635" spans="2:2">
      <c r="B2635" s="134"/>
    </row>
    <row r="2636" spans="2:2">
      <c r="B2636" s="134"/>
    </row>
    <row r="2637" spans="2:2">
      <c r="B2637" s="134"/>
    </row>
    <row r="2638" spans="2:2">
      <c r="B2638" s="134"/>
    </row>
    <row r="2639" spans="2:2">
      <c r="B2639" s="134"/>
    </row>
    <row r="2640" spans="2:2">
      <c r="B2640" s="134"/>
    </row>
    <row r="2641" spans="2:2">
      <c r="B2641" s="134"/>
    </row>
    <row r="2642" spans="2:2">
      <c r="B2642" s="134"/>
    </row>
    <row r="2643" spans="2:2">
      <c r="B2643" s="134"/>
    </row>
    <row r="2644" spans="2:2">
      <c r="B2644" s="134"/>
    </row>
    <row r="2645" spans="2:2">
      <c r="B2645" s="134"/>
    </row>
    <row r="2646" spans="2:2">
      <c r="B2646" s="134"/>
    </row>
    <row r="2647" spans="2:2">
      <c r="B2647" s="134"/>
    </row>
    <row r="2648" spans="2:2">
      <c r="B2648" s="134"/>
    </row>
    <row r="2649" spans="2:2">
      <c r="B2649" s="134"/>
    </row>
    <row r="2650" spans="2:2">
      <c r="B2650" s="134"/>
    </row>
    <row r="2651" spans="2:2">
      <c r="B2651" s="134"/>
    </row>
    <row r="2652" spans="2:2">
      <c r="B2652" s="134"/>
    </row>
    <row r="2653" spans="2:2">
      <c r="B2653" s="134"/>
    </row>
    <row r="2654" spans="2:2">
      <c r="B2654" s="134"/>
    </row>
    <row r="2655" spans="2:2">
      <c r="B2655" s="134"/>
    </row>
    <row r="2656" spans="2:2">
      <c r="B2656" s="134"/>
    </row>
    <row r="2657" spans="2:2">
      <c r="B2657" s="134"/>
    </row>
    <row r="2658" spans="2:2">
      <c r="B2658" s="134"/>
    </row>
    <row r="2659" spans="2:2">
      <c r="B2659" s="134"/>
    </row>
    <row r="2660" spans="2:2">
      <c r="B2660" s="134"/>
    </row>
    <row r="2661" spans="2:2">
      <c r="B2661" s="134"/>
    </row>
    <row r="2662" spans="2:2">
      <c r="B2662" s="134"/>
    </row>
    <row r="2663" spans="2:2">
      <c r="B2663" s="134"/>
    </row>
    <row r="2664" spans="2:2">
      <c r="B2664" s="134"/>
    </row>
    <row r="2665" spans="2:2">
      <c r="B2665" s="134"/>
    </row>
    <row r="2666" spans="2:2">
      <c r="B2666" s="134"/>
    </row>
    <row r="2667" spans="2:2">
      <c r="B2667" s="134"/>
    </row>
    <row r="2668" spans="2:2">
      <c r="B2668" s="134"/>
    </row>
    <row r="2669" spans="2:2">
      <c r="B2669" s="134"/>
    </row>
    <row r="2670" spans="2:2">
      <c r="B2670" s="134"/>
    </row>
    <row r="2671" spans="2:2">
      <c r="B2671" s="134"/>
    </row>
    <row r="2672" spans="2:2">
      <c r="B2672" s="134"/>
    </row>
    <row r="2673" spans="2:2">
      <c r="B2673" s="134"/>
    </row>
    <row r="2674" spans="2:2">
      <c r="B2674" s="134"/>
    </row>
    <row r="2675" spans="2:2">
      <c r="B2675" s="134"/>
    </row>
    <row r="2676" spans="2:2">
      <c r="B2676" s="134"/>
    </row>
    <row r="2677" spans="2:2">
      <c r="B2677" s="134"/>
    </row>
    <row r="2678" spans="2:2">
      <c r="B2678" s="134"/>
    </row>
    <row r="2679" spans="2:2">
      <c r="B2679" s="134"/>
    </row>
    <row r="2680" spans="2:2">
      <c r="B2680" s="134"/>
    </row>
    <row r="2681" spans="2:2">
      <c r="B2681" s="134"/>
    </row>
    <row r="2682" spans="2:2">
      <c r="B2682" s="134"/>
    </row>
    <row r="2683" spans="2:2">
      <c r="B2683" s="134"/>
    </row>
    <row r="2684" spans="2:2">
      <c r="B2684" s="134"/>
    </row>
    <row r="2685" spans="2:2">
      <c r="B2685" s="134"/>
    </row>
    <row r="2686" spans="2:2">
      <c r="B2686" s="134"/>
    </row>
    <row r="2687" spans="2:2">
      <c r="B2687" s="134"/>
    </row>
    <row r="2688" spans="2:2">
      <c r="B2688" s="134"/>
    </row>
    <row r="2689" spans="2:2">
      <c r="B2689" s="134"/>
    </row>
    <row r="2690" spans="2:2">
      <c r="B2690" s="134"/>
    </row>
    <row r="2691" spans="2:2">
      <c r="B2691" s="134"/>
    </row>
    <row r="2692" spans="2:2">
      <c r="B2692" s="134"/>
    </row>
    <row r="2693" spans="2:2">
      <c r="B2693" s="134"/>
    </row>
    <row r="2694" spans="2:2">
      <c r="B2694" s="134"/>
    </row>
    <row r="2695" spans="2:2">
      <c r="B2695" s="134"/>
    </row>
    <row r="2696" spans="2:2">
      <c r="B2696" s="134"/>
    </row>
    <row r="2697" spans="2:2">
      <c r="B2697" s="134"/>
    </row>
    <row r="2698" spans="2:2">
      <c r="B2698" s="134"/>
    </row>
    <row r="2699" spans="2:2">
      <c r="B2699" s="134"/>
    </row>
    <row r="2700" spans="2:2">
      <c r="B2700" s="134"/>
    </row>
    <row r="2701" spans="2:2">
      <c r="B2701" s="134"/>
    </row>
    <row r="2702" spans="2:2">
      <c r="B2702" s="134"/>
    </row>
    <row r="2703" spans="2:2">
      <c r="B2703" s="134"/>
    </row>
    <row r="2704" spans="2:2">
      <c r="B2704" s="134"/>
    </row>
    <row r="2705" spans="2:2">
      <c r="B2705" s="134"/>
    </row>
    <row r="2706" spans="2:2">
      <c r="B2706" s="134"/>
    </row>
    <row r="2707" spans="2:2">
      <c r="B2707" s="134"/>
    </row>
    <row r="2708" spans="2:2">
      <c r="B2708" s="134"/>
    </row>
    <row r="2709" spans="2:2">
      <c r="B2709" s="134"/>
    </row>
    <row r="2710" spans="2:2">
      <c r="B2710" s="134"/>
    </row>
    <row r="2711" spans="2:2">
      <c r="B2711" s="134"/>
    </row>
    <row r="2712" spans="2:2">
      <c r="B2712" s="134"/>
    </row>
    <row r="2713" spans="2:2">
      <c r="B2713" s="134"/>
    </row>
    <row r="2714" spans="2:2">
      <c r="B2714" s="134"/>
    </row>
    <row r="2715" spans="2:2">
      <c r="B2715" s="134"/>
    </row>
    <row r="2716" spans="2:2">
      <c r="B2716" s="134"/>
    </row>
    <row r="2717" spans="2:2">
      <c r="B2717" s="134"/>
    </row>
    <row r="2718" spans="2:2">
      <c r="B2718" s="134"/>
    </row>
    <row r="2719" spans="2:2">
      <c r="B2719" s="134"/>
    </row>
    <row r="2720" spans="2:2">
      <c r="B2720" s="134"/>
    </row>
    <row r="2721" spans="2:2">
      <c r="B2721" s="134"/>
    </row>
    <row r="2722" spans="2:2">
      <c r="B2722" s="134"/>
    </row>
    <row r="2723" spans="2:2">
      <c r="B2723" s="134"/>
    </row>
    <row r="2724" spans="2:2">
      <c r="B2724" s="134"/>
    </row>
    <row r="2725" spans="2:2">
      <c r="B2725" s="134"/>
    </row>
    <row r="2726" spans="2:2">
      <c r="B2726" s="134"/>
    </row>
    <row r="2727" spans="2:2">
      <c r="B2727" s="134"/>
    </row>
    <row r="2728" spans="2:2">
      <c r="B2728" s="134"/>
    </row>
    <row r="2729" spans="2:2">
      <c r="B2729" s="134"/>
    </row>
    <row r="2730" spans="2:2">
      <c r="B2730" s="134"/>
    </row>
    <row r="2731" spans="2:2">
      <c r="B2731" s="134"/>
    </row>
    <row r="2732" spans="2:2">
      <c r="B2732" s="134"/>
    </row>
    <row r="2733" spans="2:2">
      <c r="B2733" s="134"/>
    </row>
    <row r="2734" spans="2:2">
      <c r="B2734" s="134"/>
    </row>
    <row r="2735" spans="2:2">
      <c r="B2735" s="134"/>
    </row>
    <row r="2736" spans="2:2">
      <c r="B2736" s="134"/>
    </row>
    <row r="2737" spans="2:2">
      <c r="B2737" s="134"/>
    </row>
    <row r="2738" spans="2:2">
      <c r="B2738" s="134"/>
    </row>
    <row r="2739" spans="2:2">
      <c r="B2739" s="134"/>
    </row>
    <row r="2740" spans="2:2">
      <c r="B2740" s="134"/>
    </row>
    <row r="2741" spans="2:2">
      <c r="B2741" s="134"/>
    </row>
    <row r="2742" spans="2:2">
      <c r="B2742" s="134"/>
    </row>
    <row r="2743" spans="2:2">
      <c r="B2743" s="134"/>
    </row>
    <row r="2744" spans="2:2">
      <c r="B2744" s="134"/>
    </row>
    <row r="2745" spans="2:2">
      <c r="B2745" s="134"/>
    </row>
    <row r="2746" spans="2:2">
      <c r="B2746" s="134"/>
    </row>
    <row r="2747" spans="2:2">
      <c r="B2747" s="134"/>
    </row>
    <row r="2748" spans="2:2">
      <c r="B2748" s="134"/>
    </row>
    <row r="2749" spans="2:2">
      <c r="B2749" s="134"/>
    </row>
    <row r="2750" spans="2:2">
      <c r="B2750" s="134"/>
    </row>
    <row r="2751" spans="2:2">
      <c r="B2751" s="134"/>
    </row>
    <row r="2752" spans="2:2">
      <c r="B2752" s="134"/>
    </row>
    <row r="2753" spans="2:2">
      <c r="B2753" s="134"/>
    </row>
    <row r="2754" spans="2:2">
      <c r="B2754" s="134"/>
    </row>
    <row r="2755" spans="2:2">
      <c r="B2755" s="134"/>
    </row>
    <row r="2756" spans="2:2">
      <c r="B2756" s="134"/>
    </row>
    <row r="2757" spans="2:2">
      <c r="B2757" s="134"/>
    </row>
    <row r="2758" spans="2:2">
      <c r="B2758" s="134"/>
    </row>
    <row r="2759" spans="2:2">
      <c r="B2759" s="134"/>
    </row>
    <row r="2760" spans="2:2">
      <c r="B2760" s="134"/>
    </row>
    <row r="2761" spans="2:2">
      <c r="B2761" s="134"/>
    </row>
    <row r="2762" spans="2:2">
      <c r="B2762" s="134"/>
    </row>
    <row r="2763" spans="2:2">
      <c r="B2763" s="134"/>
    </row>
    <row r="2764" spans="2:2">
      <c r="B2764" s="134"/>
    </row>
    <row r="2765" spans="2:2">
      <c r="B2765" s="134"/>
    </row>
    <row r="2766" spans="2:2">
      <c r="B2766" s="134"/>
    </row>
    <row r="2767" spans="2:2">
      <c r="B2767" s="134"/>
    </row>
    <row r="2768" spans="2:2">
      <c r="B2768" s="134"/>
    </row>
    <row r="2769" spans="2:2">
      <c r="B2769" s="134"/>
    </row>
    <row r="2770" spans="2:2">
      <c r="B2770" s="134"/>
    </row>
    <row r="2771" spans="2:2">
      <c r="B2771" s="134"/>
    </row>
    <row r="2772" spans="2:2">
      <c r="B2772" s="134"/>
    </row>
    <row r="2773" spans="2:2">
      <c r="B2773" s="134"/>
    </row>
    <row r="2774" spans="2:2">
      <c r="B2774" s="134"/>
    </row>
    <row r="2775" spans="2:2">
      <c r="B2775" s="134"/>
    </row>
    <row r="2776" spans="2:2">
      <c r="B2776" s="134"/>
    </row>
    <row r="2777" spans="2:2">
      <c r="B2777" s="134"/>
    </row>
    <row r="2778" spans="2:2">
      <c r="B2778" s="134"/>
    </row>
    <row r="2779" spans="2:2">
      <c r="B2779" s="134"/>
    </row>
    <row r="2780" spans="2:2">
      <c r="B2780" s="134"/>
    </row>
    <row r="2781" spans="2:2">
      <c r="B2781" s="134"/>
    </row>
    <row r="2782" spans="2:2">
      <c r="B2782" s="134"/>
    </row>
    <row r="2783" spans="2:2">
      <c r="B2783" s="134"/>
    </row>
    <row r="2784" spans="2:2">
      <c r="B2784" s="134"/>
    </row>
    <row r="2785" spans="2:2">
      <c r="B2785" s="134"/>
    </row>
    <row r="2786" spans="2:2">
      <c r="B2786" s="134"/>
    </row>
    <row r="2787" spans="2:2">
      <c r="B2787" s="134"/>
    </row>
    <row r="2788" spans="2:2">
      <c r="B2788" s="134"/>
    </row>
    <row r="2789" spans="2:2">
      <c r="B2789" s="134"/>
    </row>
    <row r="2790" spans="2:2">
      <c r="B2790" s="134"/>
    </row>
    <row r="2791" spans="2:2">
      <c r="B2791" s="134"/>
    </row>
    <row r="2792" spans="2:2">
      <c r="B2792" s="134"/>
    </row>
    <row r="2793" spans="2:2">
      <c r="B2793" s="134"/>
    </row>
    <row r="2794" spans="2:2">
      <c r="B2794" s="134"/>
    </row>
    <row r="2795" spans="2:2">
      <c r="B2795" s="134"/>
    </row>
    <row r="2796" spans="2:2">
      <c r="B2796" s="134"/>
    </row>
    <row r="2797" spans="2:2">
      <c r="B2797" s="134"/>
    </row>
    <row r="2798" spans="2:2">
      <c r="B2798" s="134"/>
    </row>
    <row r="2799" spans="2:2">
      <c r="B2799" s="134"/>
    </row>
    <row r="2800" spans="2:2">
      <c r="B2800" s="134"/>
    </row>
    <row r="2801" spans="2:2">
      <c r="B2801" s="134"/>
    </row>
    <row r="2802" spans="2:2">
      <c r="B2802" s="134"/>
    </row>
    <row r="2803" spans="2:2">
      <c r="B2803" s="134"/>
    </row>
    <row r="2804" spans="2:2">
      <c r="B2804" s="134"/>
    </row>
    <row r="2805" spans="2:2">
      <c r="B2805" s="134"/>
    </row>
    <row r="2806" spans="2:2">
      <c r="B2806" s="134"/>
    </row>
    <row r="2807" spans="2:2">
      <c r="B2807" s="134"/>
    </row>
    <row r="2808" spans="2:2">
      <c r="B2808" s="134"/>
    </row>
    <row r="2809" spans="2:2">
      <c r="B2809" s="134"/>
    </row>
    <row r="2810" spans="2:2">
      <c r="B2810" s="134"/>
    </row>
    <row r="2811" spans="2:2">
      <c r="B2811" s="134"/>
    </row>
    <row r="2812" spans="2:2">
      <c r="B2812" s="134"/>
    </row>
    <row r="2813" spans="2:2">
      <c r="B2813" s="134"/>
    </row>
    <row r="2814" spans="2:2">
      <c r="B2814" s="134"/>
    </row>
    <row r="2815" spans="2:2">
      <c r="B2815" s="134"/>
    </row>
    <row r="2816" spans="2:2">
      <c r="B2816" s="134"/>
    </row>
    <row r="2817" spans="2:2">
      <c r="B2817" s="134"/>
    </row>
    <row r="2818" spans="2:2">
      <c r="B2818" s="134"/>
    </row>
    <row r="2819" spans="2:2">
      <c r="B2819" s="134"/>
    </row>
    <row r="2820" spans="2:2">
      <c r="B2820" s="134"/>
    </row>
    <row r="2821" spans="2:2">
      <c r="B2821" s="134"/>
    </row>
    <row r="2822" spans="2:2">
      <c r="B2822" s="134"/>
    </row>
    <row r="2823" spans="2:2">
      <c r="B2823" s="134"/>
    </row>
    <row r="2824" spans="2:2">
      <c r="B2824" s="134"/>
    </row>
    <row r="2825" spans="2:2">
      <c r="B2825" s="134"/>
    </row>
    <row r="2826" spans="2:2">
      <c r="B2826" s="134"/>
    </row>
    <row r="2827" spans="2:2">
      <c r="B2827" s="134"/>
    </row>
    <row r="2828" spans="2:2">
      <c r="B2828" s="134"/>
    </row>
    <row r="2829" spans="2:2">
      <c r="B2829" s="134"/>
    </row>
    <row r="2830" spans="2:2">
      <c r="B2830" s="134"/>
    </row>
    <row r="2831" spans="2:2">
      <c r="B2831" s="134"/>
    </row>
    <row r="2832" spans="2:2">
      <c r="B2832" s="134"/>
    </row>
    <row r="2833" spans="2:2">
      <c r="B2833" s="134"/>
    </row>
    <row r="2834" spans="2:2">
      <c r="B2834" s="134"/>
    </row>
    <row r="2835" spans="2:2">
      <c r="B2835" s="134"/>
    </row>
    <row r="2836" spans="2:2">
      <c r="B2836" s="134"/>
    </row>
    <row r="2837" spans="2:2">
      <c r="B2837" s="134"/>
    </row>
    <row r="2838" spans="2:2">
      <c r="B2838" s="134"/>
    </row>
    <row r="2839" spans="2:2">
      <c r="B2839" s="134"/>
    </row>
    <row r="2840" spans="2:2">
      <c r="B2840" s="134"/>
    </row>
    <row r="2841" spans="2:2">
      <c r="B2841" s="134"/>
    </row>
    <row r="2842" spans="2:2">
      <c r="B2842" s="134"/>
    </row>
    <row r="2843" spans="2:2">
      <c r="B2843" s="134"/>
    </row>
    <row r="2844" spans="2:2">
      <c r="B2844" s="134"/>
    </row>
    <row r="2845" spans="2:2">
      <c r="B2845" s="134"/>
    </row>
    <row r="2846" spans="2:2">
      <c r="B2846" s="134"/>
    </row>
    <row r="2847" spans="2:2">
      <c r="B2847" s="134"/>
    </row>
    <row r="2848" spans="2:2">
      <c r="B2848" s="134"/>
    </row>
    <row r="2849" spans="2:2">
      <c r="B2849" s="134"/>
    </row>
    <row r="2850" spans="2:2">
      <c r="B2850" s="134"/>
    </row>
    <row r="2851" spans="2:2">
      <c r="B2851" s="134"/>
    </row>
    <row r="2852" spans="2:2">
      <c r="B2852" s="134"/>
    </row>
    <row r="2853" spans="2:2">
      <c r="B2853" s="134"/>
    </row>
    <row r="2854" spans="2:2">
      <c r="B2854" s="134"/>
    </row>
    <row r="2855" spans="2:2">
      <c r="B2855" s="134"/>
    </row>
    <row r="2856" spans="2:2">
      <c r="B2856" s="134"/>
    </row>
    <row r="2857" spans="2:2">
      <c r="B2857" s="134"/>
    </row>
    <row r="2858" spans="2:2">
      <c r="B2858" s="134"/>
    </row>
    <row r="2859" spans="2:2">
      <c r="B2859" s="134"/>
    </row>
    <row r="2860" spans="2:2">
      <c r="B2860" s="134"/>
    </row>
    <row r="2861" spans="2:2">
      <c r="B2861" s="134"/>
    </row>
    <row r="2862" spans="2:2">
      <c r="B2862" s="134"/>
    </row>
    <row r="2863" spans="2:2">
      <c r="B2863" s="134"/>
    </row>
    <row r="2864" spans="2:2">
      <c r="B2864" s="134"/>
    </row>
    <row r="2865" spans="2:2">
      <c r="B2865" s="134"/>
    </row>
    <row r="2866" spans="2:2">
      <c r="B2866" s="134"/>
    </row>
    <row r="2867" spans="2:2">
      <c r="B2867" s="134"/>
    </row>
    <row r="2868" spans="2:2">
      <c r="B2868" s="134"/>
    </row>
    <row r="2869" spans="2:2">
      <c r="B2869" s="134"/>
    </row>
    <row r="2870" spans="2:2">
      <c r="B2870" s="134"/>
    </row>
    <row r="2871" spans="2:2">
      <c r="B2871" s="134"/>
    </row>
    <row r="2872" spans="2:2">
      <c r="B2872" s="134"/>
    </row>
    <row r="2873" spans="2:2">
      <c r="B2873" s="134"/>
    </row>
    <row r="2874" spans="2:2">
      <c r="B2874" s="134"/>
    </row>
    <row r="2875" spans="2:2">
      <c r="B2875" s="134"/>
    </row>
    <row r="2876" spans="2:2">
      <c r="B2876" s="134"/>
    </row>
    <row r="2877" spans="2:2">
      <c r="B2877" s="134"/>
    </row>
    <row r="2878" spans="2:2">
      <c r="B2878" s="134"/>
    </row>
    <row r="2879" spans="2:2">
      <c r="B2879" s="134"/>
    </row>
    <row r="2880" spans="2:2">
      <c r="B2880" s="134"/>
    </row>
    <row r="2881" spans="2:2">
      <c r="B2881" s="134"/>
    </row>
    <row r="2882" spans="2:2">
      <c r="B2882" s="134"/>
    </row>
    <row r="2883" spans="2:2">
      <c r="B2883" s="134"/>
    </row>
    <row r="2884" spans="2:2">
      <c r="B2884" s="134"/>
    </row>
    <row r="2885" spans="2:2">
      <c r="B2885" s="134"/>
    </row>
    <row r="2886" spans="2:2">
      <c r="B2886" s="134"/>
    </row>
    <row r="2887" spans="2:2">
      <c r="B2887" s="134"/>
    </row>
    <row r="2888" spans="2:2">
      <c r="B2888" s="134"/>
    </row>
    <row r="2889" spans="2:2">
      <c r="B2889" s="134"/>
    </row>
    <row r="2890" spans="2:2">
      <c r="B2890" s="134"/>
    </row>
    <row r="2891" spans="2:2">
      <c r="B2891" s="134"/>
    </row>
    <row r="2892" spans="2:2">
      <c r="B2892" s="134"/>
    </row>
    <row r="2893" spans="2:2">
      <c r="B2893" s="134"/>
    </row>
    <row r="2894" spans="2:2">
      <c r="B2894" s="134"/>
    </row>
    <row r="2895" spans="2:2">
      <c r="B2895" s="134"/>
    </row>
    <row r="2896" spans="2:2">
      <c r="B2896" s="134"/>
    </row>
    <row r="2897" spans="2:2">
      <c r="B2897" s="134"/>
    </row>
    <row r="2898" spans="2:2">
      <c r="B2898" s="134"/>
    </row>
    <row r="2899" spans="2:2">
      <c r="B2899" s="134"/>
    </row>
    <row r="2900" spans="2:2">
      <c r="B2900" s="134"/>
    </row>
    <row r="2901" spans="2:2">
      <c r="B2901" s="134"/>
    </row>
    <row r="2902" spans="2:2">
      <c r="B2902" s="134"/>
    </row>
    <row r="2903" spans="2:2">
      <c r="B2903" s="134"/>
    </row>
    <row r="2904" spans="2:2">
      <c r="B2904" s="134"/>
    </row>
    <row r="2905" spans="2:2">
      <c r="B2905" s="134"/>
    </row>
    <row r="2906" spans="2:2">
      <c r="B2906" s="134"/>
    </row>
    <row r="2907" spans="2:2">
      <c r="B2907" s="134"/>
    </row>
    <row r="2908" spans="2:2">
      <c r="B2908" s="134"/>
    </row>
    <row r="2909" spans="2:2">
      <c r="B2909" s="134"/>
    </row>
    <row r="2910" spans="2:2">
      <c r="B2910" s="134"/>
    </row>
    <row r="2911" spans="2:2">
      <c r="B2911" s="134"/>
    </row>
    <row r="2912" spans="2:2">
      <c r="B2912" s="134"/>
    </row>
    <row r="2913" spans="2:2">
      <c r="B2913" s="134"/>
    </row>
    <row r="2914" spans="2:2">
      <c r="B2914" s="134"/>
    </row>
    <row r="2915" spans="2:2">
      <c r="B2915" s="134"/>
    </row>
    <row r="2916" spans="2:2">
      <c r="B2916" s="134"/>
    </row>
    <row r="2917" spans="2:2">
      <c r="B2917" s="134"/>
    </row>
    <row r="2918" spans="2:2">
      <c r="B2918" s="134"/>
    </row>
    <row r="2919" spans="2:2">
      <c r="B2919" s="134"/>
    </row>
    <row r="2920" spans="2:2">
      <c r="B2920" s="134"/>
    </row>
    <row r="2921" spans="2:2">
      <c r="B2921" s="134"/>
    </row>
    <row r="2922" spans="2:2">
      <c r="B2922" s="134"/>
    </row>
    <row r="2923" spans="2:2">
      <c r="B2923" s="134"/>
    </row>
    <row r="2924" spans="2:2">
      <c r="B2924" s="134"/>
    </row>
    <row r="2925" spans="2:2">
      <c r="B2925" s="134"/>
    </row>
    <row r="2926" spans="2:2">
      <c r="B2926" s="134"/>
    </row>
    <row r="2927" spans="2:2">
      <c r="B2927" s="134"/>
    </row>
    <row r="2928" spans="2:2">
      <c r="B2928" s="134"/>
    </row>
    <row r="2929" spans="2:2">
      <c r="B2929" s="134"/>
    </row>
    <row r="2930" spans="2:2">
      <c r="B2930" s="134"/>
    </row>
    <row r="2931" spans="2:2">
      <c r="B2931" s="134"/>
    </row>
    <row r="2932" spans="2:2">
      <c r="B2932" s="134"/>
    </row>
    <row r="2933" spans="2:2">
      <c r="B2933" s="134"/>
    </row>
    <row r="2934" spans="2:2">
      <c r="B2934" s="134"/>
    </row>
    <row r="2935" spans="2:2">
      <c r="B2935" s="134"/>
    </row>
    <row r="2936" spans="2:2">
      <c r="B2936" s="134"/>
    </row>
    <row r="2937" spans="2:2">
      <c r="B2937" s="134"/>
    </row>
    <row r="2938" spans="2:2">
      <c r="B2938" s="134"/>
    </row>
    <row r="2939" spans="2:2">
      <c r="B2939" s="134"/>
    </row>
    <row r="2940" spans="2:2">
      <c r="B2940" s="134"/>
    </row>
    <row r="2941" spans="2:2">
      <c r="B2941" s="134"/>
    </row>
    <row r="2942" spans="2:2">
      <c r="B2942" s="134"/>
    </row>
    <row r="2943" spans="2:2">
      <c r="B2943" s="134"/>
    </row>
    <row r="2944" spans="2:2">
      <c r="B2944" s="134"/>
    </row>
    <row r="2945" spans="2:2">
      <c r="B2945" s="134"/>
    </row>
    <row r="2946" spans="2:2">
      <c r="B2946" s="134"/>
    </row>
    <row r="2947" spans="2:2">
      <c r="B2947" s="134"/>
    </row>
    <row r="2948" spans="2:2">
      <c r="B2948" s="134"/>
    </row>
    <row r="2949" spans="2:2">
      <c r="B2949" s="134"/>
    </row>
    <row r="2950" spans="2:2">
      <c r="B2950" s="134"/>
    </row>
    <row r="2951" spans="2:2">
      <c r="B2951" s="134"/>
    </row>
    <row r="2952" spans="2:2">
      <c r="B2952" s="134"/>
    </row>
    <row r="2953" spans="2:2">
      <c r="B2953" s="134"/>
    </row>
    <row r="2954" spans="2:2">
      <c r="B2954" s="134"/>
    </row>
    <row r="2955" spans="2:2">
      <c r="B2955" s="134"/>
    </row>
    <row r="2956" spans="2:2">
      <c r="B2956" s="134"/>
    </row>
    <row r="2957" spans="2:2">
      <c r="B2957" s="134"/>
    </row>
    <row r="2958" spans="2:2">
      <c r="B2958" s="134"/>
    </row>
    <row r="2959" spans="2:2">
      <c r="B2959" s="134"/>
    </row>
    <row r="2960" spans="2:2">
      <c r="B2960" s="134"/>
    </row>
    <row r="2961" spans="2:2">
      <c r="B2961" s="134"/>
    </row>
    <row r="2962" spans="2:2">
      <c r="B2962" s="134"/>
    </row>
    <row r="2963" spans="2:2">
      <c r="B2963" s="134"/>
    </row>
    <row r="2964" spans="2:2">
      <c r="B2964" s="134"/>
    </row>
    <row r="2965" spans="2:2">
      <c r="B2965" s="134"/>
    </row>
    <row r="2966" spans="2:2">
      <c r="B2966" s="134"/>
    </row>
    <row r="2967" spans="2:2">
      <c r="B2967" s="134"/>
    </row>
    <row r="2968" spans="2:2">
      <c r="B2968" s="134"/>
    </row>
    <row r="2969" spans="2:2">
      <c r="B2969" s="134"/>
    </row>
    <row r="2970" spans="2:2">
      <c r="B2970" s="134"/>
    </row>
    <row r="2971" spans="2:2">
      <c r="B2971" s="134"/>
    </row>
    <row r="2972" spans="2:2">
      <c r="B2972" s="134"/>
    </row>
    <row r="2973" spans="2:2">
      <c r="B2973" s="134"/>
    </row>
    <row r="2974" spans="2:2">
      <c r="B2974" s="134"/>
    </row>
    <row r="2975" spans="2:2">
      <c r="B2975" s="134"/>
    </row>
    <row r="2976" spans="2:2">
      <c r="B2976" s="134"/>
    </row>
    <row r="2977" spans="2:2">
      <c r="B2977" s="134"/>
    </row>
    <row r="2978" spans="2:2">
      <c r="B2978" s="134"/>
    </row>
    <row r="2979" spans="2:2">
      <c r="B2979" s="134"/>
    </row>
    <row r="2980" spans="2:2">
      <c r="B2980" s="134"/>
    </row>
    <row r="2981" spans="2:2">
      <c r="B2981" s="134"/>
    </row>
    <row r="2982" spans="2:2">
      <c r="B2982" s="134"/>
    </row>
    <row r="2983" spans="2:2">
      <c r="B2983" s="134"/>
    </row>
    <row r="2984" spans="2:2">
      <c r="B2984" s="134"/>
    </row>
    <row r="2985" spans="2:2">
      <c r="B2985" s="134"/>
    </row>
    <row r="2986" spans="2:2">
      <c r="B2986" s="134"/>
    </row>
    <row r="2987" spans="2:2">
      <c r="B2987" s="134"/>
    </row>
    <row r="2988" spans="2:2">
      <c r="B2988" s="134"/>
    </row>
    <row r="2989" spans="2:2">
      <c r="B2989" s="134"/>
    </row>
    <row r="2990" spans="2:2">
      <c r="B2990" s="134"/>
    </row>
    <row r="2991" spans="2:2">
      <c r="B2991" s="134"/>
    </row>
    <row r="2992" spans="2:2">
      <c r="B2992" s="134"/>
    </row>
    <row r="2993" spans="2:2">
      <c r="B2993" s="134"/>
    </row>
    <row r="2994" spans="2:2">
      <c r="B2994" s="134"/>
    </row>
    <row r="2995" spans="2:2">
      <c r="B2995" s="134"/>
    </row>
    <row r="2996" spans="2:2">
      <c r="B2996" s="134"/>
    </row>
    <row r="2997" spans="2:2">
      <c r="B2997" s="134"/>
    </row>
    <row r="2998" spans="2:2">
      <c r="B2998" s="134"/>
    </row>
    <row r="2999" spans="2:2">
      <c r="B2999" s="134"/>
    </row>
    <row r="3000" spans="2:2">
      <c r="B3000" s="134"/>
    </row>
    <row r="3001" spans="2:2">
      <c r="B3001" s="134"/>
    </row>
    <row r="3002" spans="2:2">
      <c r="B3002" s="134"/>
    </row>
    <row r="3003" spans="2:2">
      <c r="B3003" s="134"/>
    </row>
    <row r="3004" spans="2:2">
      <c r="B3004" s="134"/>
    </row>
    <row r="3005" spans="2:2">
      <c r="B3005" s="134"/>
    </row>
    <row r="3006" spans="2:2">
      <c r="B3006" s="134"/>
    </row>
    <row r="3007" spans="2:2">
      <c r="B3007" s="134"/>
    </row>
    <row r="3008" spans="2:2">
      <c r="B3008" s="134"/>
    </row>
    <row r="3009" spans="2:2">
      <c r="B3009" s="134"/>
    </row>
    <row r="3010" spans="2:2">
      <c r="B3010" s="134"/>
    </row>
    <row r="3011" spans="2:2">
      <c r="B3011" s="134"/>
    </row>
    <row r="3012" spans="2:2">
      <c r="B3012" s="134"/>
    </row>
    <row r="3013" spans="2:2">
      <c r="B3013" s="134"/>
    </row>
    <row r="3014" spans="2:2">
      <c r="B3014" s="134"/>
    </row>
    <row r="3015" spans="2:2">
      <c r="B3015" s="134"/>
    </row>
    <row r="3016" spans="2:2">
      <c r="B3016" s="134"/>
    </row>
    <row r="3017" spans="2:2">
      <c r="B3017" s="134"/>
    </row>
    <row r="3018" spans="2:2">
      <c r="B3018" s="134"/>
    </row>
    <row r="3019" spans="2:2">
      <c r="B3019" s="134"/>
    </row>
    <row r="3020" spans="2:2">
      <c r="B3020" s="134"/>
    </row>
    <row r="3021" spans="2:2">
      <c r="B3021" s="134"/>
    </row>
    <row r="3022" spans="2:2">
      <c r="B3022" s="134"/>
    </row>
    <row r="3023" spans="2:2">
      <c r="B3023" s="134"/>
    </row>
    <row r="3024" spans="2:2">
      <c r="B3024" s="134"/>
    </row>
    <row r="3025" spans="2:2">
      <c r="B3025" s="134"/>
    </row>
    <row r="3026" spans="2:2">
      <c r="B3026" s="134"/>
    </row>
    <row r="3027" spans="2:2">
      <c r="B3027" s="134"/>
    </row>
    <row r="3028" spans="2:2">
      <c r="B3028" s="134"/>
    </row>
    <row r="3029" spans="2:2">
      <c r="B3029" s="134"/>
    </row>
    <row r="3030" spans="2:2">
      <c r="B3030" s="134"/>
    </row>
    <row r="3031" spans="2:2">
      <c r="B3031" s="134"/>
    </row>
    <row r="3032" spans="2:2">
      <c r="B3032" s="134"/>
    </row>
    <row r="3033" spans="2:2">
      <c r="B3033" s="134"/>
    </row>
    <row r="3034" spans="2:2">
      <c r="B3034" s="134"/>
    </row>
    <row r="3035" spans="2:2">
      <c r="B3035" s="134"/>
    </row>
    <row r="3036" spans="2:2">
      <c r="B3036" s="134"/>
    </row>
    <row r="3037" spans="2:2">
      <c r="B3037" s="134"/>
    </row>
    <row r="3038" spans="2:2">
      <c r="B3038" s="134"/>
    </row>
    <row r="3039" spans="2:2">
      <c r="B3039" s="134"/>
    </row>
    <row r="3040" spans="2:2">
      <c r="B3040" s="134"/>
    </row>
    <row r="3041" spans="2:2">
      <c r="B3041" s="134"/>
    </row>
    <row r="3042" spans="2:2">
      <c r="B3042" s="134"/>
    </row>
    <row r="3043" spans="2:2">
      <c r="B3043" s="134"/>
    </row>
    <row r="3044" spans="2:2">
      <c r="B3044" s="134"/>
    </row>
    <row r="3045" spans="2:2">
      <c r="B3045" s="134"/>
    </row>
    <row r="3046" spans="2:2">
      <c r="B3046" s="134"/>
    </row>
    <row r="3047" spans="2:2">
      <c r="B3047" s="134"/>
    </row>
    <row r="3048" spans="2:2">
      <c r="B3048" s="134"/>
    </row>
    <row r="3049" spans="2:2">
      <c r="B3049" s="134"/>
    </row>
    <row r="3050" spans="2:2">
      <c r="B3050" s="134"/>
    </row>
    <row r="3051" spans="2:2">
      <c r="B3051" s="134"/>
    </row>
    <row r="3052" spans="2:2">
      <c r="B3052" s="134"/>
    </row>
    <row r="3053" spans="2:2">
      <c r="B3053" s="134"/>
    </row>
    <row r="3054" spans="2:2">
      <c r="B3054" s="134"/>
    </row>
    <row r="3055" spans="2:2">
      <c r="B3055" s="134"/>
    </row>
    <row r="3056" spans="2:2">
      <c r="B3056" s="134"/>
    </row>
    <row r="3057" spans="2:2">
      <c r="B3057" s="134"/>
    </row>
    <row r="3058" spans="2:2">
      <c r="B3058" s="134"/>
    </row>
    <row r="3059" spans="2:2">
      <c r="B3059" s="134"/>
    </row>
    <row r="3060" spans="2:2">
      <c r="B3060" s="134"/>
    </row>
    <row r="3061" spans="2:2">
      <c r="B3061" s="134"/>
    </row>
    <row r="3062" spans="2:2">
      <c r="B3062" s="134"/>
    </row>
    <row r="3063" spans="2:2">
      <c r="B3063" s="134"/>
    </row>
    <row r="3064" spans="2:2">
      <c r="B3064" s="134"/>
    </row>
    <row r="3065" spans="2:2">
      <c r="B3065" s="134"/>
    </row>
    <row r="3066" spans="2:2">
      <c r="B3066" s="134"/>
    </row>
    <row r="3067" spans="2:2">
      <c r="B3067" s="134"/>
    </row>
    <row r="3068" spans="2:2">
      <c r="B3068" s="134"/>
    </row>
    <row r="3069" spans="2:2">
      <c r="B3069" s="134"/>
    </row>
    <row r="3070" spans="2:2">
      <c r="B3070" s="134"/>
    </row>
    <row r="3071" spans="2:2">
      <c r="B3071" s="134"/>
    </row>
    <row r="3072" spans="2:2">
      <c r="B3072" s="134"/>
    </row>
    <row r="3073" spans="2:2">
      <c r="B3073" s="134"/>
    </row>
    <row r="3074" spans="2:2">
      <c r="B3074" s="134"/>
    </row>
    <row r="3075" spans="2:2">
      <c r="B3075" s="134"/>
    </row>
    <row r="3076" spans="2:2">
      <c r="B3076" s="134"/>
    </row>
    <row r="3077" spans="2:2">
      <c r="B3077" s="134"/>
    </row>
    <row r="3078" spans="2:2">
      <c r="B3078" s="134"/>
    </row>
    <row r="3079" spans="2:2">
      <c r="B3079" s="134"/>
    </row>
    <row r="3080" spans="2:2">
      <c r="B3080" s="134"/>
    </row>
    <row r="3081" spans="2:2">
      <c r="B3081" s="134"/>
    </row>
    <row r="3082" spans="2:2">
      <c r="B3082" s="134"/>
    </row>
    <row r="3083" spans="2:2">
      <c r="B3083" s="134"/>
    </row>
    <row r="3084" spans="2:2">
      <c r="B3084" s="134"/>
    </row>
    <row r="3085" spans="2:2">
      <c r="B3085" s="134"/>
    </row>
    <row r="3086" spans="2:2">
      <c r="B3086" s="134"/>
    </row>
    <row r="3087" spans="2:2">
      <c r="B3087" s="134"/>
    </row>
    <row r="3088" spans="2:2">
      <c r="B3088" s="134"/>
    </row>
    <row r="3089" spans="2:2">
      <c r="B3089" s="134"/>
    </row>
    <row r="3090" spans="2:2">
      <c r="B3090" s="134"/>
    </row>
    <row r="3091" spans="2:2">
      <c r="B3091" s="134"/>
    </row>
    <row r="3092" spans="2:2">
      <c r="B3092" s="134"/>
    </row>
    <row r="3093" spans="2:2">
      <c r="B3093" s="134"/>
    </row>
    <row r="3094" spans="2:2">
      <c r="B3094" s="134"/>
    </row>
    <row r="3095" spans="2:2">
      <c r="B3095" s="134"/>
    </row>
    <row r="3096" spans="2:2">
      <c r="B3096" s="134"/>
    </row>
    <row r="3097" spans="2:2">
      <c r="B3097" s="134"/>
    </row>
    <row r="3098" spans="2:2">
      <c r="B3098" s="134"/>
    </row>
    <row r="3099" spans="2:2">
      <c r="B3099" s="134"/>
    </row>
    <row r="3100" spans="2:2">
      <c r="B3100" s="134"/>
    </row>
    <row r="3101" spans="2:2">
      <c r="B3101" s="134"/>
    </row>
    <row r="3102" spans="2:2">
      <c r="B3102" s="134"/>
    </row>
    <row r="3103" spans="2:2">
      <c r="B3103" s="134"/>
    </row>
    <row r="3104" spans="2:2">
      <c r="B3104" s="134"/>
    </row>
    <row r="3105" spans="2:2">
      <c r="B3105" s="134"/>
    </row>
    <row r="3106" spans="2:2">
      <c r="B3106" s="134"/>
    </row>
    <row r="3107" spans="2:2">
      <c r="B3107" s="134"/>
    </row>
    <row r="3108" spans="2:2">
      <c r="B3108" s="134"/>
    </row>
    <row r="3109" spans="2:2">
      <c r="B3109" s="134"/>
    </row>
    <row r="3110" spans="2:2">
      <c r="B3110" s="134"/>
    </row>
    <row r="3111" spans="2:2">
      <c r="B3111" s="134"/>
    </row>
    <row r="3112" spans="2:2">
      <c r="B3112" s="134"/>
    </row>
    <row r="3113" spans="2:2">
      <c r="B3113" s="134"/>
    </row>
    <row r="3114" spans="2:2">
      <c r="B3114" s="134"/>
    </row>
    <row r="3115" spans="2:2">
      <c r="B3115" s="134"/>
    </row>
    <row r="3116" spans="2:2">
      <c r="B3116" s="134"/>
    </row>
    <row r="3117" spans="2:2">
      <c r="B3117" s="134"/>
    </row>
    <row r="3118" spans="2:2">
      <c r="B3118" s="134"/>
    </row>
    <row r="3119" spans="2:2">
      <c r="B3119" s="134"/>
    </row>
    <row r="3120" spans="2:2">
      <c r="B3120" s="134"/>
    </row>
    <row r="3121" spans="2:2">
      <c r="B3121" s="134"/>
    </row>
    <row r="3122" spans="2:2">
      <c r="B3122" s="134"/>
    </row>
    <row r="3123" spans="2:2">
      <c r="B3123" s="134"/>
    </row>
    <row r="3124" spans="2:2">
      <c r="B3124" s="134"/>
    </row>
    <row r="3125" spans="2:2">
      <c r="B3125" s="134"/>
    </row>
    <row r="3126" spans="2:2">
      <c r="B3126" s="134"/>
    </row>
    <row r="3127" spans="2:2">
      <c r="B3127" s="134"/>
    </row>
    <row r="3128" spans="2:2">
      <c r="B3128" s="134"/>
    </row>
    <row r="3129" spans="2:2">
      <c r="B3129" s="134"/>
    </row>
    <row r="3130" spans="2:2">
      <c r="B3130" s="134"/>
    </row>
    <row r="3131" spans="2:2">
      <c r="B3131" s="134"/>
    </row>
    <row r="3132" spans="2:2">
      <c r="B3132" s="134"/>
    </row>
    <row r="3133" spans="2:2">
      <c r="B3133" s="134"/>
    </row>
    <row r="3134" spans="2:2">
      <c r="B3134" s="134"/>
    </row>
    <row r="3135" spans="2:2">
      <c r="B3135" s="134"/>
    </row>
    <row r="3136" spans="2:2">
      <c r="B3136" s="134"/>
    </row>
    <row r="3137" spans="2:2">
      <c r="B3137" s="134"/>
    </row>
    <row r="3138" spans="2:2">
      <c r="B3138" s="134"/>
    </row>
    <row r="3139" spans="2:2">
      <c r="B3139" s="134"/>
    </row>
    <row r="3140" spans="2:2">
      <c r="B3140" s="134"/>
    </row>
    <row r="3141" spans="2:2">
      <c r="B3141" s="134"/>
    </row>
    <row r="3142" spans="2:2">
      <c r="B3142" s="134"/>
    </row>
    <row r="3143" spans="2:2">
      <c r="B3143" s="134"/>
    </row>
    <row r="3144" spans="2:2">
      <c r="B3144" s="134"/>
    </row>
    <row r="3145" spans="2:2">
      <c r="B3145" s="134"/>
    </row>
    <row r="3146" spans="2:2">
      <c r="B3146" s="134"/>
    </row>
    <row r="3147" spans="2:2">
      <c r="B3147" s="134"/>
    </row>
    <row r="3148" spans="2:2">
      <c r="B3148" s="134"/>
    </row>
    <row r="3149" spans="2:2">
      <c r="B3149" s="134"/>
    </row>
    <row r="3150" spans="2:2">
      <c r="B3150" s="134"/>
    </row>
    <row r="3151" spans="2:2">
      <c r="B3151" s="134"/>
    </row>
    <row r="3152" spans="2:2">
      <c r="B3152" s="134"/>
    </row>
    <row r="3153" spans="2:2">
      <c r="B3153" s="134"/>
    </row>
    <row r="3154" spans="2:2">
      <c r="B3154" s="134"/>
    </row>
    <row r="3155" spans="2:2">
      <c r="B3155" s="134"/>
    </row>
    <row r="3156" spans="2:2">
      <c r="B3156" s="134"/>
    </row>
    <row r="3157" spans="2:2">
      <c r="B3157" s="134"/>
    </row>
    <row r="3158" spans="2:2">
      <c r="B3158" s="134"/>
    </row>
    <row r="3159" spans="2:2">
      <c r="B3159" s="134"/>
    </row>
    <row r="3160" spans="2:2">
      <c r="B3160" s="134"/>
    </row>
    <row r="3161" spans="2:2">
      <c r="B3161" s="134"/>
    </row>
    <row r="3162" spans="2:2">
      <c r="B3162" s="134"/>
    </row>
    <row r="3163" spans="2:2">
      <c r="B3163" s="134"/>
    </row>
    <row r="3164" spans="2:2">
      <c r="B3164" s="134"/>
    </row>
    <row r="3165" spans="2:2">
      <c r="B3165" s="134"/>
    </row>
    <row r="3166" spans="2:2">
      <c r="B3166" s="134"/>
    </row>
    <row r="3167" spans="2:2">
      <c r="B3167" s="134"/>
    </row>
    <row r="3168" spans="2:2">
      <c r="B3168" s="134"/>
    </row>
    <row r="3169" spans="2:2">
      <c r="B3169" s="134"/>
    </row>
    <row r="3170" spans="2:2">
      <c r="B3170" s="134"/>
    </row>
    <row r="3171" spans="2:2">
      <c r="B3171" s="134"/>
    </row>
    <row r="3172" spans="2:2">
      <c r="B3172" s="134"/>
    </row>
    <row r="3173" spans="2:2">
      <c r="B3173" s="134"/>
    </row>
    <row r="3174" spans="2:2">
      <c r="B3174" s="134"/>
    </row>
    <row r="3175" spans="2:2">
      <c r="B3175" s="134"/>
    </row>
    <row r="3176" spans="2:2">
      <c r="B3176" s="134"/>
    </row>
    <row r="3177" spans="2:2">
      <c r="B3177" s="134"/>
    </row>
    <row r="3178" spans="2:2">
      <c r="B3178" s="134"/>
    </row>
    <row r="3179" spans="2:2">
      <c r="B3179" s="134"/>
    </row>
    <row r="3180" spans="2:2">
      <c r="B3180" s="134"/>
    </row>
    <row r="3181" spans="2:2">
      <c r="B3181" s="134"/>
    </row>
    <row r="3182" spans="2:2">
      <c r="B3182" s="134"/>
    </row>
    <row r="3183" spans="2:2">
      <c r="B3183" s="134"/>
    </row>
    <row r="3184" spans="2:2">
      <c r="B3184" s="134"/>
    </row>
    <row r="3185" spans="2:2">
      <c r="B3185" s="134"/>
    </row>
    <row r="3186" spans="2:2">
      <c r="B3186" s="134"/>
    </row>
    <row r="3187" spans="2:2">
      <c r="B3187" s="134"/>
    </row>
    <row r="3188" spans="2:2">
      <c r="B3188" s="134"/>
    </row>
    <row r="3189" spans="2:2">
      <c r="B3189" s="134"/>
    </row>
    <row r="3190" spans="2:2">
      <c r="B3190" s="134"/>
    </row>
    <row r="3191" spans="2:2">
      <c r="B3191" s="134"/>
    </row>
    <row r="3192" spans="2:2">
      <c r="B3192" s="134"/>
    </row>
    <row r="3193" spans="2:2">
      <c r="B3193" s="134"/>
    </row>
    <row r="3194" spans="2:2">
      <c r="B3194" s="134"/>
    </row>
    <row r="3195" spans="2:2">
      <c r="B3195" s="134"/>
    </row>
    <row r="3196" spans="2:2">
      <c r="B3196" s="134"/>
    </row>
    <row r="3197" spans="2:2">
      <c r="B3197" s="134"/>
    </row>
    <row r="3198" spans="2:2">
      <c r="B3198" s="134"/>
    </row>
    <row r="3199" spans="2:2">
      <c r="B3199" s="134"/>
    </row>
    <row r="3200" spans="2:2">
      <c r="B3200" s="134"/>
    </row>
    <row r="3201" spans="2:2">
      <c r="B3201" s="134"/>
    </row>
    <row r="3202" spans="2:2">
      <c r="B3202" s="134"/>
    </row>
    <row r="3203" spans="2:2">
      <c r="B3203" s="134"/>
    </row>
    <row r="3204" spans="2:2">
      <c r="B3204" s="134"/>
    </row>
    <row r="3205" spans="2:2">
      <c r="B3205" s="134"/>
    </row>
    <row r="3206" spans="2:2">
      <c r="B3206" s="134"/>
    </row>
    <row r="3207" spans="2:2">
      <c r="B3207" s="134"/>
    </row>
    <row r="3208" spans="2:2">
      <c r="B3208" s="134"/>
    </row>
    <row r="3209" spans="2:2">
      <c r="B3209" s="134"/>
    </row>
    <row r="3210" spans="2:2">
      <c r="B3210" s="134"/>
    </row>
    <row r="3211" spans="2:2">
      <c r="B3211" s="134"/>
    </row>
    <row r="3212" spans="2:2">
      <c r="B3212" s="134"/>
    </row>
    <row r="3213" spans="2:2">
      <c r="B3213" s="134"/>
    </row>
    <row r="3214" spans="2:2">
      <c r="B3214" s="134"/>
    </row>
    <row r="3215" spans="2:2">
      <c r="B3215" s="134"/>
    </row>
    <row r="3216" spans="2:2">
      <c r="B3216" s="134"/>
    </row>
    <row r="3217" spans="2:2">
      <c r="B3217" s="134"/>
    </row>
    <row r="3218" spans="2:2">
      <c r="B3218" s="134"/>
    </row>
    <row r="3219" spans="2:2">
      <c r="B3219" s="134"/>
    </row>
    <row r="3220" spans="2:2">
      <c r="B3220" s="134"/>
    </row>
    <row r="3221" spans="2:2">
      <c r="B3221" s="134"/>
    </row>
    <row r="3222" spans="2:2">
      <c r="B3222" s="134"/>
    </row>
    <row r="3223" spans="2:2">
      <c r="B3223" s="134"/>
    </row>
    <row r="3224" spans="2:2">
      <c r="B3224" s="134"/>
    </row>
    <row r="3225" spans="2:2">
      <c r="B3225" s="134"/>
    </row>
    <row r="3226" spans="2:2">
      <c r="B3226" s="134"/>
    </row>
    <row r="3227" spans="2:2">
      <c r="B3227" s="134"/>
    </row>
    <row r="3228" spans="2:2">
      <c r="B3228" s="134"/>
    </row>
    <row r="3229" spans="2:2">
      <c r="B3229" s="134"/>
    </row>
    <row r="3230" spans="2:2">
      <c r="B3230" s="134"/>
    </row>
    <row r="3231" spans="2:2">
      <c r="B3231" s="134"/>
    </row>
    <row r="3232" spans="2:2">
      <c r="B3232" s="134"/>
    </row>
    <row r="3233" spans="2:2">
      <c r="B3233" s="134"/>
    </row>
    <row r="3234" spans="2:2">
      <c r="B3234" s="134"/>
    </row>
    <row r="3235" spans="2:2">
      <c r="B3235" s="134"/>
    </row>
    <row r="3236" spans="2:2">
      <c r="B3236" s="134"/>
    </row>
    <row r="3237" spans="2:2">
      <c r="B3237" s="134"/>
    </row>
    <row r="3238" spans="2:2">
      <c r="B3238" s="134"/>
    </row>
    <row r="3239" spans="2:2">
      <c r="B3239" s="134"/>
    </row>
    <row r="3240" spans="2:2">
      <c r="B3240" s="134"/>
    </row>
    <row r="3241" spans="2:2">
      <c r="B3241" s="134"/>
    </row>
    <row r="3242" spans="2:2">
      <c r="B3242" s="134"/>
    </row>
    <row r="3243" spans="2:2">
      <c r="B3243" s="134"/>
    </row>
    <row r="3244" spans="2:2">
      <c r="B3244" s="134"/>
    </row>
    <row r="3245" spans="2:2">
      <c r="B3245" s="134"/>
    </row>
    <row r="3246" spans="2:2">
      <c r="B3246" s="134"/>
    </row>
    <row r="3247" spans="2:2">
      <c r="B3247" s="134"/>
    </row>
    <row r="3248" spans="2:2">
      <c r="B3248" s="134"/>
    </row>
    <row r="3249" spans="2:2">
      <c r="B3249" s="134"/>
    </row>
    <row r="3250" spans="2:2">
      <c r="B3250" s="134"/>
    </row>
    <row r="3251" spans="2:2">
      <c r="B3251" s="134"/>
    </row>
    <row r="3252" spans="2:2">
      <c r="B3252" s="134"/>
    </row>
    <row r="3253" spans="2:2">
      <c r="B3253" s="134"/>
    </row>
    <row r="3254" spans="2:2">
      <c r="B3254" s="134"/>
    </row>
    <row r="3255" spans="2:2">
      <c r="B3255" s="134"/>
    </row>
    <row r="3256" spans="2:2">
      <c r="B3256" s="134"/>
    </row>
    <row r="3257" spans="2:2">
      <c r="B3257" s="134"/>
    </row>
    <row r="3258" spans="2:2">
      <c r="B3258" s="134"/>
    </row>
    <row r="3259" spans="2:2">
      <c r="B3259" s="134"/>
    </row>
    <row r="3260" spans="2:2">
      <c r="B3260" s="134"/>
    </row>
    <row r="3261" spans="2:2">
      <c r="B3261" s="134"/>
    </row>
    <row r="3262" spans="2:2">
      <c r="B3262" s="134"/>
    </row>
    <row r="3263" spans="2:2">
      <c r="B3263" s="134"/>
    </row>
    <row r="3264" spans="2:2">
      <c r="B3264" s="134"/>
    </row>
    <row r="3265" spans="2:2">
      <c r="B3265" s="134"/>
    </row>
    <row r="3266" spans="2:2">
      <c r="B3266" s="134"/>
    </row>
    <row r="3267" spans="2:2">
      <c r="B3267" s="134"/>
    </row>
    <row r="3268" spans="2:2">
      <c r="B3268" s="134"/>
    </row>
    <row r="3269" spans="2:2">
      <c r="B3269" s="134"/>
    </row>
    <row r="3270" spans="2:2">
      <c r="B3270" s="134"/>
    </row>
    <row r="3271" spans="2:2">
      <c r="B3271" s="134"/>
    </row>
    <row r="3272" spans="2:2">
      <c r="B3272" s="134"/>
    </row>
    <row r="3273" spans="2:2">
      <c r="B3273" s="134"/>
    </row>
    <row r="3274" spans="2:2">
      <c r="B3274" s="134"/>
    </row>
    <row r="3275" spans="2:2">
      <c r="B3275" s="134"/>
    </row>
    <row r="3276" spans="2:2">
      <c r="B3276" s="134"/>
    </row>
    <row r="3277" spans="2:2">
      <c r="B3277" s="134"/>
    </row>
    <row r="3278" spans="2:2">
      <c r="B3278" s="134"/>
    </row>
    <row r="3279" spans="2:2">
      <c r="B3279" s="134"/>
    </row>
    <row r="3280" spans="2:2">
      <c r="B3280" s="134"/>
    </row>
    <row r="3281" spans="2:2">
      <c r="B3281" s="134"/>
    </row>
    <row r="3282" spans="2:2">
      <c r="B3282" s="134"/>
    </row>
    <row r="3283" spans="2:2">
      <c r="B3283" s="134"/>
    </row>
    <row r="3284" spans="2:2">
      <c r="B3284" s="134"/>
    </row>
    <row r="3285" spans="2:2">
      <c r="B3285" s="134"/>
    </row>
    <row r="3286" spans="2:2">
      <c r="B3286" s="134"/>
    </row>
    <row r="3287" spans="2:2">
      <c r="B3287" s="134"/>
    </row>
    <row r="3288" spans="2:2">
      <c r="B3288" s="134"/>
    </row>
    <row r="3289" spans="2:2">
      <c r="B3289" s="134"/>
    </row>
    <row r="3290" spans="2:2">
      <c r="B3290" s="134"/>
    </row>
    <row r="3291" spans="2:2">
      <c r="B3291" s="134"/>
    </row>
    <row r="3292" spans="2:2">
      <c r="B3292" s="134"/>
    </row>
    <row r="3293" spans="2:2">
      <c r="B3293" s="134"/>
    </row>
    <row r="3294" spans="2:2">
      <c r="B3294" s="134"/>
    </row>
    <row r="3295" spans="2:2">
      <c r="B3295" s="134"/>
    </row>
    <row r="3296" spans="2:2">
      <c r="B3296" s="134"/>
    </row>
    <row r="3297" spans="2:2">
      <c r="B3297" s="134"/>
    </row>
    <row r="3298" spans="2:2">
      <c r="B3298" s="134"/>
    </row>
    <row r="3299" spans="2:2">
      <c r="B3299" s="134"/>
    </row>
    <row r="3300" spans="2:2">
      <c r="B3300" s="134"/>
    </row>
    <row r="3301" spans="2:2">
      <c r="B3301" s="134"/>
    </row>
    <row r="3302" spans="2:2">
      <c r="B3302" s="134"/>
    </row>
    <row r="3303" spans="2:2">
      <c r="B3303" s="134"/>
    </row>
    <row r="3304" spans="2:2">
      <c r="B3304" s="134"/>
    </row>
    <row r="3305" spans="2:2">
      <c r="B3305" s="134"/>
    </row>
    <row r="3306" spans="2:2">
      <c r="B3306" s="134"/>
    </row>
    <row r="3307" spans="2:2">
      <c r="B3307" s="134"/>
    </row>
    <row r="3308" spans="2:2">
      <c r="B3308" s="134"/>
    </row>
    <row r="3309" spans="2:2">
      <c r="B3309" s="134"/>
    </row>
    <row r="3310" spans="2:2">
      <c r="B3310" s="134"/>
    </row>
    <row r="3311" spans="2:2">
      <c r="B3311" s="134"/>
    </row>
    <row r="3312" spans="2:2">
      <c r="B3312" s="134"/>
    </row>
    <row r="3313" spans="2:2">
      <c r="B3313" s="134"/>
    </row>
    <row r="3314" spans="2:2">
      <c r="B3314" s="134"/>
    </row>
    <row r="3315" spans="2:2">
      <c r="B3315" s="134"/>
    </row>
    <row r="3316" spans="2:2">
      <c r="B3316" s="134"/>
    </row>
    <row r="3317" spans="2:2">
      <c r="B3317" s="134"/>
    </row>
    <row r="3318" spans="2:2">
      <c r="B3318" s="134"/>
    </row>
    <row r="3319" spans="2:2">
      <c r="B3319" s="134"/>
    </row>
    <row r="3320" spans="2:2">
      <c r="B3320" s="134"/>
    </row>
    <row r="3321" spans="2:2">
      <c r="B3321" s="134"/>
    </row>
    <row r="3322" spans="2:2">
      <c r="B3322" s="134"/>
    </row>
    <row r="3323" spans="2:2">
      <c r="B3323" s="134"/>
    </row>
    <row r="3324" spans="2:2">
      <c r="B3324" s="134"/>
    </row>
    <row r="3325" spans="2:2">
      <c r="B3325" s="134"/>
    </row>
    <row r="3326" spans="2:2">
      <c r="B3326" s="134"/>
    </row>
    <row r="3327" spans="2:2">
      <c r="B3327" s="134"/>
    </row>
    <row r="3328" spans="2:2">
      <c r="B3328" s="134"/>
    </row>
    <row r="3329" spans="2:2">
      <c r="B3329" s="134"/>
    </row>
    <row r="3330" spans="2:2">
      <c r="B3330" s="134"/>
    </row>
    <row r="3331" spans="2:2">
      <c r="B3331" s="134"/>
    </row>
    <row r="3332" spans="2:2">
      <c r="B3332" s="134"/>
    </row>
    <row r="3333" spans="2:2">
      <c r="B3333" s="134"/>
    </row>
    <row r="3334" spans="2:2">
      <c r="B3334" s="134"/>
    </row>
    <row r="3335" spans="2:2">
      <c r="B3335" s="134"/>
    </row>
    <row r="3336" spans="2:2">
      <c r="B3336" s="134"/>
    </row>
    <row r="3337" spans="2:2">
      <c r="B3337" s="134"/>
    </row>
    <row r="3338" spans="2:2">
      <c r="B3338" s="134"/>
    </row>
    <row r="3339" spans="2:2">
      <c r="B3339" s="134"/>
    </row>
    <row r="3340" spans="2:2">
      <c r="B3340" s="134"/>
    </row>
    <row r="3341" spans="2:2">
      <c r="B3341" s="134"/>
    </row>
    <row r="3342" spans="2:2">
      <c r="B3342" s="134"/>
    </row>
    <row r="3343" spans="2:2">
      <c r="B3343" s="134"/>
    </row>
    <row r="3344" spans="2:2">
      <c r="B3344" s="134"/>
    </row>
    <row r="3345" spans="2:2">
      <c r="B3345" s="134"/>
    </row>
    <row r="3346" spans="2:2">
      <c r="B3346" s="134"/>
    </row>
    <row r="3347" spans="2:2">
      <c r="B3347" s="134"/>
    </row>
    <row r="3348" spans="2:2">
      <c r="B3348" s="134"/>
    </row>
    <row r="3349" spans="2:2">
      <c r="B3349" s="134"/>
    </row>
    <row r="3350" spans="2:2">
      <c r="B3350" s="134"/>
    </row>
    <row r="3351" spans="2:2">
      <c r="B3351" s="134"/>
    </row>
    <row r="3352" spans="2:2">
      <c r="B3352" s="134"/>
    </row>
    <row r="3353" spans="2:2">
      <c r="B3353" s="134"/>
    </row>
    <row r="3354" spans="2:2">
      <c r="B3354" s="134"/>
    </row>
    <row r="3355" spans="2:2">
      <c r="B3355" s="134"/>
    </row>
    <row r="3356" spans="2:2">
      <c r="B3356" s="134"/>
    </row>
    <row r="3357" spans="2:2">
      <c r="B3357" s="134"/>
    </row>
    <row r="3358" spans="2:2">
      <c r="B3358" s="134"/>
    </row>
    <row r="3359" spans="2:2">
      <c r="B3359" s="134"/>
    </row>
    <row r="3360" spans="2:2">
      <c r="B3360" s="134"/>
    </row>
    <row r="3361" spans="2:2">
      <c r="B3361" s="134"/>
    </row>
    <row r="3362" spans="2:2">
      <c r="B3362" s="134"/>
    </row>
    <row r="3363" spans="2:2">
      <c r="B3363" s="134"/>
    </row>
    <row r="3364" spans="2:2">
      <c r="B3364" s="134"/>
    </row>
    <row r="3365" spans="2:2">
      <c r="B3365" s="134"/>
    </row>
    <row r="3366" spans="2:2">
      <c r="B3366" s="134"/>
    </row>
    <row r="3367" spans="2:2">
      <c r="B3367" s="134"/>
    </row>
    <row r="3368" spans="2:2">
      <c r="B3368" s="134"/>
    </row>
    <row r="3369" spans="2:2">
      <c r="B3369" s="134"/>
    </row>
    <row r="3370" spans="2:2">
      <c r="B3370" s="134"/>
    </row>
    <row r="3371" spans="2:2">
      <c r="B3371" s="134"/>
    </row>
    <row r="3372" spans="2:2">
      <c r="B3372" s="134"/>
    </row>
    <row r="3373" spans="2:2">
      <c r="B3373" s="134"/>
    </row>
    <row r="3374" spans="2:2">
      <c r="B3374" s="134"/>
    </row>
    <row r="3375" spans="2:2">
      <c r="B3375" s="134"/>
    </row>
    <row r="3376" spans="2:2">
      <c r="B3376" s="134"/>
    </row>
    <row r="3377" spans="2:2">
      <c r="B3377" s="134"/>
    </row>
    <row r="3378" spans="2:2">
      <c r="B3378" s="134"/>
    </row>
    <row r="3379" spans="2:2">
      <c r="B3379" s="134"/>
    </row>
    <row r="3380" spans="2:2">
      <c r="B3380" s="134"/>
    </row>
    <row r="3381" spans="2:2">
      <c r="B3381" s="134"/>
    </row>
    <row r="3382" spans="2:2">
      <c r="B3382" s="134"/>
    </row>
    <row r="3383" spans="2:2">
      <c r="B3383" s="134"/>
    </row>
    <row r="3384" spans="2:2">
      <c r="B3384" s="134"/>
    </row>
    <row r="3385" spans="2:2">
      <c r="B3385" s="134"/>
    </row>
    <row r="3386" spans="2:2">
      <c r="B3386" s="134"/>
    </row>
    <row r="3387" spans="2:2">
      <c r="B3387" s="134"/>
    </row>
    <row r="3388" spans="2:2">
      <c r="B3388" s="134"/>
    </row>
    <row r="3389" spans="2:2">
      <c r="B3389" s="134"/>
    </row>
    <row r="3390" spans="2:2">
      <c r="B3390" s="134"/>
    </row>
    <row r="3391" spans="2:2">
      <c r="B3391" s="134"/>
    </row>
    <row r="3392" spans="2:2">
      <c r="B3392" s="134"/>
    </row>
    <row r="3393" spans="2:2">
      <c r="B3393" s="134"/>
    </row>
    <row r="3394" spans="2:2">
      <c r="B3394" s="134"/>
    </row>
    <row r="3395" spans="2:2">
      <c r="B3395" s="134"/>
    </row>
    <row r="3396" spans="2:2">
      <c r="B3396" s="134"/>
    </row>
    <row r="3397" spans="2:2">
      <c r="B3397" s="134"/>
    </row>
    <row r="3398" spans="2:2">
      <c r="B3398" s="134"/>
    </row>
    <row r="3399" spans="2:2">
      <c r="B3399" s="134"/>
    </row>
    <row r="3400" spans="2:2">
      <c r="B3400" s="134"/>
    </row>
    <row r="3401" spans="2:2">
      <c r="B3401" s="134"/>
    </row>
    <row r="3402" spans="2:2">
      <c r="B3402" s="134"/>
    </row>
    <row r="3403" spans="2:2">
      <c r="B3403" s="134"/>
    </row>
    <row r="3404" spans="2:2">
      <c r="B3404" s="134"/>
    </row>
    <row r="3405" spans="2:2">
      <c r="B3405" s="134"/>
    </row>
    <row r="3406" spans="2:2">
      <c r="B3406" s="134"/>
    </row>
    <row r="3407" spans="2:2">
      <c r="B3407" s="134"/>
    </row>
    <row r="3408" spans="2:2">
      <c r="B3408" s="134"/>
    </row>
    <row r="3409" spans="2:2">
      <c r="B3409" s="134"/>
    </row>
    <row r="3410" spans="2:2">
      <c r="B3410" s="134"/>
    </row>
    <row r="3411" spans="2:2">
      <c r="B3411" s="134"/>
    </row>
    <row r="3412" spans="2:2">
      <c r="B3412" s="134"/>
    </row>
    <row r="3413" spans="2:2">
      <c r="B3413" s="134"/>
    </row>
    <row r="3414" spans="2:2">
      <c r="B3414" s="134"/>
    </row>
    <row r="3415" spans="2:2">
      <c r="B3415" s="134"/>
    </row>
    <row r="3416" spans="2:2">
      <c r="B3416" s="134"/>
    </row>
    <row r="3417" spans="2:2">
      <c r="B3417" s="134"/>
    </row>
    <row r="3418" spans="2:2">
      <c r="B3418" s="134"/>
    </row>
    <row r="3419" spans="2:2">
      <c r="B3419" s="134"/>
    </row>
    <row r="3420" spans="2:2">
      <c r="B3420" s="134"/>
    </row>
    <row r="3421" spans="2:2">
      <c r="B3421" s="134"/>
    </row>
    <row r="3422" spans="2:2">
      <c r="B3422" s="134"/>
    </row>
    <row r="3423" spans="2:2">
      <c r="B3423" s="134"/>
    </row>
    <row r="3424" spans="2:2">
      <c r="B3424" s="134"/>
    </row>
    <row r="3425" spans="2:2">
      <c r="B3425" s="134"/>
    </row>
    <row r="3426" spans="2:2">
      <c r="B3426" s="134"/>
    </row>
    <row r="3427" spans="2:2">
      <c r="B3427" s="134"/>
    </row>
    <row r="3428" spans="2:2">
      <c r="B3428" s="134"/>
    </row>
    <row r="3429" spans="2:2">
      <c r="B3429" s="134"/>
    </row>
    <row r="3430" spans="2:2">
      <c r="B3430" s="134"/>
    </row>
    <row r="3431" spans="2:2">
      <c r="B3431" s="134"/>
    </row>
    <row r="3432" spans="2:2">
      <c r="B3432" s="134"/>
    </row>
    <row r="3433" spans="2:2">
      <c r="B3433" s="134"/>
    </row>
    <row r="3434" spans="2:2">
      <c r="B3434" s="134"/>
    </row>
    <row r="3435" spans="2:2">
      <c r="B3435" s="134"/>
    </row>
    <row r="3436" spans="2:2">
      <c r="B3436" s="134"/>
    </row>
    <row r="3437" spans="2:2">
      <c r="B3437" s="134"/>
    </row>
    <row r="3438" spans="2:2">
      <c r="B3438" s="134"/>
    </row>
    <row r="3439" spans="2:2">
      <c r="B3439" s="134"/>
    </row>
    <row r="3440" spans="2:2">
      <c r="B3440" s="134"/>
    </row>
    <row r="3441" spans="2:2">
      <c r="B3441" s="134"/>
    </row>
    <row r="3442" spans="2:2">
      <c r="B3442" s="134"/>
    </row>
    <row r="3443" spans="2:2">
      <c r="B3443" s="134"/>
    </row>
    <row r="3444" spans="2:2">
      <c r="B3444" s="134"/>
    </row>
    <row r="3445" spans="2:2">
      <c r="B3445" s="134"/>
    </row>
    <row r="3446" spans="2:2">
      <c r="B3446" s="134"/>
    </row>
    <row r="3447" spans="2:2">
      <c r="B3447" s="134"/>
    </row>
    <row r="3448" spans="2:2">
      <c r="B3448" s="134"/>
    </row>
    <row r="3449" spans="2:2">
      <c r="B3449" s="134"/>
    </row>
    <row r="3450" spans="2:2">
      <c r="B3450" s="134"/>
    </row>
    <row r="3451" spans="2:2">
      <c r="B3451" s="134"/>
    </row>
    <row r="3452" spans="2:2">
      <c r="B3452" s="134"/>
    </row>
    <row r="3453" spans="2:2">
      <c r="B3453" s="134"/>
    </row>
    <row r="3454" spans="2:2">
      <c r="B3454" s="134"/>
    </row>
    <row r="3455" spans="2:2">
      <c r="B3455" s="134"/>
    </row>
    <row r="3456" spans="2:2">
      <c r="B3456" s="134"/>
    </row>
    <row r="3457" spans="2:2">
      <c r="B3457" s="134"/>
    </row>
    <row r="3458" spans="2:2">
      <c r="B3458" s="134"/>
    </row>
    <row r="3459" spans="2:2">
      <c r="B3459" s="134"/>
    </row>
    <row r="3460" spans="2:2">
      <c r="B3460" s="134"/>
    </row>
    <row r="3461" spans="2:2">
      <c r="B3461" s="134"/>
    </row>
    <row r="3462" spans="2:2">
      <c r="B3462" s="134"/>
    </row>
    <row r="3463" spans="2:2">
      <c r="B3463" s="134"/>
    </row>
    <row r="3464" spans="2:2">
      <c r="B3464" s="134"/>
    </row>
    <row r="3465" spans="2:2">
      <c r="B3465" s="134"/>
    </row>
    <row r="3466" spans="2:2">
      <c r="B3466" s="134"/>
    </row>
    <row r="3467" spans="2:2">
      <c r="B3467" s="134"/>
    </row>
    <row r="3468" spans="2:2">
      <c r="B3468" s="134"/>
    </row>
    <row r="3469" spans="2:2">
      <c r="B3469" s="134"/>
    </row>
    <row r="3470" spans="2:2">
      <c r="B3470" s="134"/>
    </row>
    <row r="3471" spans="2:2">
      <c r="B3471" s="134"/>
    </row>
    <row r="3472" spans="2:2">
      <c r="B3472" s="134"/>
    </row>
    <row r="3473" spans="2:2">
      <c r="B3473" s="134"/>
    </row>
    <row r="3474" spans="2:2">
      <c r="B3474" s="134"/>
    </row>
    <row r="3475" spans="2:2">
      <c r="B3475" s="134"/>
    </row>
    <row r="3476" spans="2:2">
      <c r="B3476" s="134"/>
    </row>
    <row r="3477" spans="2:2">
      <c r="B3477" s="134"/>
    </row>
    <row r="3478" spans="2:2">
      <c r="B3478" s="134"/>
    </row>
    <row r="3479" spans="2:2">
      <c r="B3479" s="134"/>
    </row>
    <row r="3480" spans="2:2">
      <c r="B3480" s="134"/>
    </row>
    <row r="3481" spans="2:2">
      <c r="B3481" s="134"/>
    </row>
    <row r="3482" spans="2:2">
      <c r="B3482" s="134"/>
    </row>
    <row r="3483" spans="2:2">
      <c r="B3483" s="134"/>
    </row>
    <row r="3484" spans="2:2">
      <c r="B3484" s="134"/>
    </row>
    <row r="3485" spans="2:2">
      <c r="B3485" s="134"/>
    </row>
    <row r="3486" spans="2:2">
      <c r="B3486" s="134"/>
    </row>
    <row r="3487" spans="2:2">
      <c r="B3487" s="134"/>
    </row>
    <row r="3488" spans="2:2">
      <c r="B3488" s="134"/>
    </row>
    <row r="3489" spans="2:2">
      <c r="B3489" s="134"/>
    </row>
    <row r="3490" spans="2:2">
      <c r="B3490" s="134"/>
    </row>
    <row r="3491" spans="2:2">
      <c r="B3491" s="134"/>
    </row>
    <row r="3492" spans="2:2">
      <c r="B3492" s="134"/>
    </row>
    <row r="3493" spans="2:2">
      <c r="B3493" s="134"/>
    </row>
    <row r="3494" spans="2:2">
      <c r="B3494" s="134"/>
    </row>
    <row r="3495" spans="2:2">
      <c r="B3495" s="134"/>
    </row>
    <row r="3496" spans="2:2">
      <c r="B3496" s="134"/>
    </row>
    <row r="3497" spans="2:2">
      <c r="B3497" s="134"/>
    </row>
    <row r="3498" spans="2:2">
      <c r="B3498" s="134"/>
    </row>
    <row r="3499" spans="2:2">
      <c r="B3499" s="134"/>
    </row>
    <row r="3500" spans="2:2">
      <c r="B3500" s="134"/>
    </row>
    <row r="3501" spans="2:2">
      <c r="B3501" s="134"/>
    </row>
    <row r="3502" spans="2:2">
      <c r="B3502" s="134"/>
    </row>
    <row r="3503" spans="2:2">
      <c r="B3503" s="134"/>
    </row>
    <row r="3504" spans="2:2">
      <c r="B3504" s="134"/>
    </row>
    <row r="3505" spans="2:2">
      <c r="B3505" s="134"/>
    </row>
    <row r="3506" spans="2:2">
      <c r="B3506" s="134"/>
    </row>
    <row r="3507" spans="2:2">
      <c r="B3507" s="134"/>
    </row>
    <row r="3508" spans="2:2">
      <c r="B3508" s="134"/>
    </row>
    <row r="3509" spans="2:2">
      <c r="B3509" s="134"/>
    </row>
    <row r="3510" spans="2:2">
      <c r="B3510" s="134"/>
    </row>
    <row r="3511" spans="2:2">
      <c r="B3511" s="134"/>
    </row>
    <row r="3512" spans="2:2">
      <c r="B3512" s="134"/>
    </row>
    <row r="3513" spans="2:2">
      <c r="B3513" s="134"/>
    </row>
    <row r="3514" spans="2:2">
      <c r="B3514" s="134"/>
    </row>
    <row r="3515" spans="2:2">
      <c r="B3515" s="134"/>
    </row>
    <row r="3516" spans="2:2">
      <c r="B3516" s="134"/>
    </row>
    <row r="3517" spans="2:2">
      <c r="B3517" s="134"/>
    </row>
    <row r="3518" spans="2:2">
      <c r="B3518" s="134"/>
    </row>
    <row r="3519" spans="2:2">
      <c r="B3519" s="134"/>
    </row>
    <row r="3520" spans="2:2">
      <c r="B3520" s="134"/>
    </row>
    <row r="3521" spans="2:2">
      <c r="B3521" s="134"/>
    </row>
    <row r="3522" spans="2:2">
      <c r="B3522" s="134"/>
    </row>
    <row r="3523" spans="2:2">
      <c r="B3523" s="134"/>
    </row>
    <row r="3524" spans="2:2">
      <c r="B3524" s="134"/>
    </row>
    <row r="3525" spans="2:2">
      <c r="B3525" s="134"/>
    </row>
    <row r="3526" spans="2:2">
      <c r="B3526" s="134"/>
    </row>
    <row r="3527" spans="2:2">
      <c r="B3527" s="134"/>
    </row>
    <row r="3528" spans="2:2">
      <c r="B3528" s="134"/>
    </row>
    <row r="3529" spans="2:2">
      <c r="B3529" s="134"/>
    </row>
    <row r="3530" spans="2:2">
      <c r="B3530" s="134"/>
    </row>
    <row r="3531" spans="2:2">
      <c r="B3531" s="134"/>
    </row>
    <row r="3532" spans="2:2">
      <c r="B3532" s="134"/>
    </row>
    <row r="3533" spans="2:2">
      <c r="B3533" s="134"/>
    </row>
    <row r="3534" spans="2:2">
      <c r="B3534" s="134"/>
    </row>
    <row r="3535" spans="2:2">
      <c r="B3535" s="134"/>
    </row>
    <row r="3536" spans="2:2">
      <c r="B3536" s="134"/>
    </row>
    <row r="3537" spans="2:2">
      <c r="B3537" s="134"/>
    </row>
    <row r="3538" spans="2:2">
      <c r="B3538" s="134"/>
    </row>
    <row r="3539" spans="2:2">
      <c r="B3539" s="134"/>
    </row>
    <row r="3540" spans="2:2">
      <c r="B3540" s="134"/>
    </row>
    <row r="3541" spans="2:2">
      <c r="B3541" s="134"/>
    </row>
    <row r="3542" spans="2:2">
      <c r="B3542" s="134"/>
    </row>
    <row r="3543" spans="2:2">
      <c r="B3543" s="134"/>
    </row>
    <row r="3544" spans="2:2">
      <c r="B3544" s="134"/>
    </row>
    <row r="3545" spans="2:2">
      <c r="B3545" s="134"/>
    </row>
    <row r="3546" spans="2:2">
      <c r="B3546" s="134"/>
    </row>
    <row r="3547" spans="2:2">
      <c r="B3547" s="134"/>
    </row>
    <row r="3548" spans="2:2">
      <c r="B3548" s="134"/>
    </row>
    <row r="3549" spans="2:2">
      <c r="B3549" s="134"/>
    </row>
    <row r="3550" spans="2:2">
      <c r="B3550" s="134"/>
    </row>
    <row r="3551" spans="2:2">
      <c r="B3551" s="134"/>
    </row>
    <row r="3552" spans="2:2">
      <c r="B3552" s="134"/>
    </row>
    <row r="3553" spans="2:2">
      <c r="B3553" s="134"/>
    </row>
    <row r="3554" spans="2:2">
      <c r="B3554" s="134"/>
    </row>
    <row r="3555" spans="2:2">
      <c r="B3555" s="134"/>
    </row>
    <row r="3556" spans="2:2">
      <c r="B3556" s="134"/>
    </row>
    <row r="3557" spans="2:2">
      <c r="B3557" s="134"/>
    </row>
    <row r="3558" spans="2:2">
      <c r="B3558" s="134"/>
    </row>
    <row r="3559" spans="2:2">
      <c r="B3559" s="134"/>
    </row>
    <row r="3560" spans="2:2">
      <c r="B3560" s="134"/>
    </row>
    <row r="3561" spans="2:2">
      <c r="B3561" s="134"/>
    </row>
    <row r="3562" spans="2:2">
      <c r="B3562" s="134"/>
    </row>
    <row r="3563" spans="2:2">
      <c r="B3563" s="134"/>
    </row>
    <row r="3564" spans="2:2">
      <c r="B3564" s="134"/>
    </row>
    <row r="3565" spans="2:2">
      <c r="B3565" s="134"/>
    </row>
    <row r="3566" spans="2:2">
      <c r="B3566" s="134"/>
    </row>
    <row r="3567" spans="2:2">
      <c r="B3567" s="134"/>
    </row>
    <row r="3568" spans="2:2">
      <c r="B3568" s="134"/>
    </row>
    <row r="3569" spans="2:2">
      <c r="B3569" s="134"/>
    </row>
    <row r="3570" spans="2:2">
      <c r="B3570" s="134"/>
    </row>
    <row r="3571" spans="2:2">
      <c r="B3571" s="134"/>
    </row>
    <row r="3572" spans="2:2">
      <c r="B3572" s="134"/>
    </row>
    <row r="3573" spans="2:2">
      <c r="B3573" s="134"/>
    </row>
    <row r="3574" spans="2:2">
      <c r="B3574" s="134"/>
    </row>
    <row r="3575" spans="2:2">
      <c r="B3575" s="134"/>
    </row>
    <row r="3576" spans="2:2">
      <c r="B3576" s="134"/>
    </row>
    <row r="3577" spans="2:2">
      <c r="B3577" s="134"/>
    </row>
    <row r="3578" spans="2:2">
      <c r="B3578" s="134"/>
    </row>
    <row r="3579" spans="2:2">
      <c r="B3579" s="134"/>
    </row>
    <row r="3580" spans="2:2">
      <c r="B3580" s="134"/>
    </row>
    <row r="3581" spans="2:2">
      <c r="B3581" s="134"/>
    </row>
    <row r="3582" spans="2:2">
      <c r="B3582" s="134"/>
    </row>
    <row r="3583" spans="2:2">
      <c r="B3583" s="134"/>
    </row>
    <row r="3584" spans="2:2">
      <c r="B3584" s="134"/>
    </row>
    <row r="3585" spans="2:2">
      <c r="B3585" s="134"/>
    </row>
    <row r="3586" spans="2:2">
      <c r="B3586" s="134"/>
    </row>
    <row r="3587" spans="2:2">
      <c r="B3587" s="134"/>
    </row>
    <row r="3588" spans="2:2">
      <c r="B3588" s="134"/>
    </row>
    <row r="3589" spans="2:2">
      <c r="B3589" s="134"/>
    </row>
    <row r="3590" spans="2:2">
      <c r="B3590" s="134"/>
    </row>
    <row r="3591" spans="2:2">
      <c r="B3591" s="134"/>
    </row>
    <row r="3592" spans="2:2">
      <c r="B3592" s="134"/>
    </row>
    <row r="3593" spans="2:2">
      <c r="B3593" s="134"/>
    </row>
    <row r="3594" spans="2:2">
      <c r="B3594" s="134"/>
    </row>
    <row r="3595" spans="2:2">
      <c r="B3595" s="134"/>
    </row>
    <row r="3596" spans="2:2">
      <c r="B3596" s="134"/>
    </row>
    <row r="3597" spans="2:2">
      <c r="B3597" s="134"/>
    </row>
    <row r="3598" spans="2:2">
      <c r="B3598" s="134"/>
    </row>
    <row r="3599" spans="2:2">
      <c r="B3599" s="134"/>
    </row>
    <row r="3600" spans="2:2">
      <c r="B3600" s="134"/>
    </row>
    <row r="3601" spans="2:2">
      <c r="B3601" s="134"/>
    </row>
    <row r="3602" spans="2:2">
      <c r="B3602" s="134"/>
    </row>
    <row r="3603" spans="2:2">
      <c r="B3603" s="134"/>
    </row>
    <row r="3604" spans="2:2">
      <c r="B3604" s="134"/>
    </row>
    <row r="3605" spans="2:2">
      <c r="B3605" s="134"/>
    </row>
    <row r="3606" spans="2:2">
      <c r="B3606" s="134"/>
    </row>
    <row r="3607" spans="2:2">
      <c r="B3607" s="134"/>
    </row>
    <row r="3608" spans="2:2">
      <c r="B3608" s="134"/>
    </row>
    <row r="3609" spans="2:2">
      <c r="B3609" s="134"/>
    </row>
    <row r="3610" spans="2:2">
      <c r="B3610" s="134"/>
    </row>
    <row r="3611" spans="2:2">
      <c r="B3611" s="134"/>
    </row>
    <row r="3612" spans="2:2">
      <c r="B3612" s="134"/>
    </row>
    <row r="3613" spans="2:2">
      <c r="B3613" s="134"/>
    </row>
    <row r="3614" spans="2:2">
      <c r="B3614" s="134"/>
    </row>
    <row r="3615" spans="2:2">
      <c r="B3615" s="134"/>
    </row>
    <row r="3616" spans="2:2">
      <c r="B3616" s="134"/>
    </row>
    <row r="3617" spans="2:2">
      <c r="B3617" s="134"/>
    </row>
    <row r="3618" spans="2:2">
      <c r="B3618" s="134"/>
    </row>
    <row r="3619" spans="2:2">
      <c r="B3619" s="134"/>
    </row>
    <row r="3620" spans="2:2">
      <c r="B3620" s="134"/>
    </row>
    <row r="3621" spans="2:2">
      <c r="B3621" s="134"/>
    </row>
    <row r="3622" spans="2:2">
      <c r="B3622" s="134"/>
    </row>
    <row r="3623" spans="2:2">
      <c r="B3623" s="134"/>
    </row>
    <row r="3624" spans="2:2">
      <c r="B3624" s="134"/>
    </row>
    <row r="3625" spans="2:2">
      <c r="B3625" s="134"/>
    </row>
    <row r="3626" spans="2:2">
      <c r="B3626" s="134"/>
    </row>
    <row r="3627" spans="2:2">
      <c r="B3627" s="134"/>
    </row>
    <row r="3628" spans="2:2">
      <c r="B3628" s="134"/>
    </row>
    <row r="3629" spans="2:2">
      <c r="B3629" s="134"/>
    </row>
    <row r="3630" spans="2:2">
      <c r="B3630" s="134"/>
    </row>
    <row r="3631" spans="2:2">
      <c r="B3631" s="134"/>
    </row>
    <row r="3632" spans="2:2">
      <c r="B3632" s="134"/>
    </row>
    <row r="3633" spans="2:2">
      <c r="B3633" s="134"/>
    </row>
    <row r="3634" spans="2:2">
      <c r="B3634" s="134"/>
    </row>
    <row r="3635" spans="2:2">
      <c r="B3635" s="134"/>
    </row>
    <row r="3636" spans="2:2">
      <c r="B3636" s="134"/>
    </row>
    <row r="3637" spans="2:2">
      <c r="B3637" s="134"/>
    </row>
    <row r="3638" spans="2:2">
      <c r="B3638" s="134"/>
    </row>
    <row r="3639" spans="2:2">
      <c r="B3639" s="134"/>
    </row>
    <row r="3640" spans="2:2">
      <c r="B3640" s="134"/>
    </row>
    <row r="3641" spans="2:2">
      <c r="B3641" s="134"/>
    </row>
    <row r="3642" spans="2:2">
      <c r="B3642" s="134"/>
    </row>
    <row r="3643" spans="2:2">
      <c r="B3643" s="134"/>
    </row>
    <row r="3644" spans="2:2">
      <c r="B3644" s="134"/>
    </row>
    <row r="3645" spans="2:2">
      <c r="B3645" s="134"/>
    </row>
    <row r="3646" spans="2:2">
      <c r="B3646" s="134"/>
    </row>
    <row r="3647" spans="2:2">
      <c r="B3647" s="134"/>
    </row>
    <row r="3648" spans="2:2">
      <c r="B3648" s="134"/>
    </row>
    <row r="3649" spans="2:2">
      <c r="B3649" s="134"/>
    </row>
    <row r="3650" spans="2:2">
      <c r="B3650" s="134"/>
    </row>
    <row r="3651" spans="2:2">
      <c r="B3651" s="134"/>
    </row>
    <row r="3652" spans="2:2">
      <c r="B3652" s="134"/>
    </row>
    <row r="3653" spans="2:2">
      <c r="B3653" s="134"/>
    </row>
    <row r="3654" spans="2:2">
      <c r="B3654" s="134"/>
    </row>
    <row r="3655" spans="2:2">
      <c r="B3655" s="134"/>
    </row>
    <row r="3656" spans="2:2">
      <c r="B3656" s="134"/>
    </row>
    <row r="3657" spans="2:2">
      <c r="B3657" s="134"/>
    </row>
    <row r="3658" spans="2:2">
      <c r="B3658" s="134"/>
    </row>
    <row r="3659" spans="2:2">
      <c r="B3659" s="134"/>
    </row>
    <row r="3660" spans="2:2">
      <c r="B3660" s="134"/>
    </row>
    <row r="3661" spans="2:2">
      <c r="B3661" s="134"/>
    </row>
    <row r="3662" spans="2:2">
      <c r="B3662" s="134"/>
    </row>
    <row r="3663" spans="2:2">
      <c r="B3663" s="134"/>
    </row>
    <row r="3664" spans="2:2">
      <c r="B3664" s="134"/>
    </row>
    <row r="3665" spans="2:2">
      <c r="B3665" s="134"/>
    </row>
    <row r="3666" spans="2:2">
      <c r="B3666" s="134"/>
    </row>
    <row r="3667" spans="2:2">
      <c r="B3667" s="134"/>
    </row>
    <row r="3668" spans="2:2">
      <c r="B3668" s="134"/>
    </row>
    <row r="3669" spans="2:2">
      <c r="B3669" s="134"/>
    </row>
    <row r="3670" spans="2:2">
      <c r="B3670" s="134"/>
    </row>
    <row r="3671" spans="2:2">
      <c r="B3671" s="134"/>
    </row>
    <row r="3672" spans="2:2">
      <c r="B3672" s="134"/>
    </row>
    <row r="3673" spans="2:2">
      <c r="B3673" s="134"/>
    </row>
    <row r="3674" spans="2:2">
      <c r="B3674" s="134"/>
    </row>
    <row r="3675" spans="2:2">
      <c r="B3675" s="134"/>
    </row>
    <row r="3676" spans="2:2">
      <c r="B3676" s="134"/>
    </row>
    <row r="3677" spans="2:2">
      <c r="B3677" s="134"/>
    </row>
    <row r="3678" spans="2:2">
      <c r="B3678" s="134"/>
    </row>
    <row r="3679" spans="2:2">
      <c r="B3679" s="134"/>
    </row>
    <row r="3680" spans="2:2">
      <c r="B3680" s="134"/>
    </row>
    <row r="3681" spans="2:2">
      <c r="B3681" s="134"/>
    </row>
    <row r="3682" spans="2:2">
      <c r="B3682" s="134"/>
    </row>
    <row r="3683" spans="2:2">
      <c r="B3683" s="134"/>
    </row>
    <row r="3684" spans="2:2">
      <c r="B3684" s="134"/>
    </row>
    <row r="3685" spans="2:2">
      <c r="B3685" s="134"/>
    </row>
    <row r="3686" spans="2:2">
      <c r="B3686" s="134"/>
    </row>
    <row r="3687" spans="2:2">
      <c r="B3687" s="134"/>
    </row>
    <row r="3688" spans="2:2">
      <c r="B3688" s="134"/>
    </row>
    <row r="3689" spans="2:2">
      <c r="B3689" s="134"/>
    </row>
    <row r="3690" spans="2:2">
      <c r="B3690" s="134"/>
    </row>
    <row r="3691" spans="2:2">
      <c r="B3691" s="134"/>
    </row>
    <row r="3692" spans="2:2">
      <c r="B3692" s="134"/>
    </row>
    <row r="3693" spans="2:2">
      <c r="B3693" s="134"/>
    </row>
    <row r="3694" spans="2:2">
      <c r="B3694" s="134"/>
    </row>
    <row r="3695" spans="2:2">
      <c r="B3695" s="134"/>
    </row>
    <row r="3696" spans="2:2">
      <c r="B3696" s="134"/>
    </row>
    <row r="3697" spans="2:2">
      <c r="B3697" s="134"/>
    </row>
    <row r="3698" spans="2:2">
      <c r="B3698" s="134"/>
    </row>
    <row r="3699" spans="2:2">
      <c r="B3699" s="134"/>
    </row>
    <row r="3700" spans="2:2">
      <c r="B3700" s="134"/>
    </row>
    <row r="3701" spans="2:2">
      <c r="B3701" s="134"/>
    </row>
    <row r="3702" spans="2:2">
      <c r="B3702" s="134"/>
    </row>
    <row r="3703" spans="2:2">
      <c r="B3703" s="134"/>
    </row>
    <row r="3704" spans="2:2">
      <c r="B3704" s="134"/>
    </row>
    <row r="3705" spans="2:2">
      <c r="B3705" s="134"/>
    </row>
    <row r="3706" spans="2:2">
      <c r="B3706" s="134"/>
    </row>
    <row r="3707" spans="2:2">
      <c r="B3707" s="134"/>
    </row>
    <row r="3708" spans="2:2">
      <c r="B3708" s="134"/>
    </row>
    <row r="3709" spans="2:2">
      <c r="B3709" s="134"/>
    </row>
    <row r="3710" spans="2:2">
      <c r="B3710" s="134"/>
    </row>
    <row r="3711" spans="2:2">
      <c r="B3711" s="134"/>
    </row>
    <row r="3712" spans="2:2">
      <c r="B3712" s="134"/>
    </row>
    <row r="3713" spans="2:2">
      <c r="B3713" s="134"/>
    </row>
    <row r="3714" spans="2:2">
      <c r="B3714" s="134"/>
    </row>
    <row r="3715" spans="2:2">
      <c r="B3715" s="134"/>
    </row>
    <row r="3716" spans="2:2">
      <c r="B3716" s="134"/>
    </row>
    <row r="3717" spans="2:2">
      <c r="B3717" s="134"/>
    </row>
    <row r="3718" spans="2:2">
      <c r="B3718" s="134"/>
    </row>
    <row r="3719" spans="2:2">
      <c r="B3719" s="134"/>
    </row>
    <row r="3720" spans="2:2">
      <c r="B3720" s="134"/>
    </row>
    <row r="3721" spans="2:2">
      <c r="B3721" s="134"/>
    </row>
    <row r="3722" spans="2:2">
      <c r="B3722" s="134"/>
    </row>
    <row r="3723" spans="2:2">
      <c r="B3723" s="134"/>
    </row>
    <row r="3724" spans="2:2">
      <c r="B3724" s="134"/>
    </row>
    <row r="3725" spans="2:2">
      <c r="B3725" s="134"/>
    </row>
    <row r="3726" spans="2:2">
      <c r="B3726" s="134"/>
    </row>
    <row r="3727" spans="2:2">
      <c r="B3727" s="134"/>
    </row>
    <row r="3728" spans="2:2">
      <c r="B3728" s="134"/>
    </row>
    <row r="3729" spans="2:2">
      <c r="B3729" s="134"/>
    </row>
    <row r="3730" spans="2:2">
      <c r="B3730" s="134"/>
    </row>
    <row r="3731" spans="2:2">
      <c r="B3731" s="134"/>
    </row>
    <row r="3732" spans="2:2">
      <c r="B3732" s="134"/>
    </row>
    <row r="3733" spans="2:2">
      <c r="B3733" s="134"/>
    </row>
    <row r="3734" spans="2:2">
      <c r="B3734" s="134"/>
    </row>
    <row r="3735" spans="2:2">
      <c r="B3735" s="134"/>
    </row>
    <row r="3736" spans="2:2">
      <c r="B3736" s="134"/>
    </row>
    <row r="3737" spans="2:2">
      <c r="B3737" s="134"/>
    </row>
    <row r="3738" spans="2:2">
      <c r="B3738" s="134"/>
    </row>
    <row r="3739" spans="2:2">
      <c r="B3739" s="134"/>
    </row>
    <row r="3740" spans="2:2">
      <c r="B3740" s="134"/>
    </row>
    <row r="3741" spans="2:2">
      <c r="B3741" s="134"/>
    </row>
    <row r="3742" spans="2:2">
      <c r="B3742" s="134"/>
    </row>
    <row r="3743" spans="2:2">
      <c r="B3743" s="134"/>
    </row>
    <row r="3744" spans="2:2">
      <c r="B3744" s="134"/>
    </row>
    <row r="3745" spans="2:2">
      <c r="B3745" s="134"/>
    </row>
    <row r="3746" spans="2:2">
      <c r="B3746" s="134"/>
    </row>
    <row r="3747" spans="2:2">
      <c r="B3747" s="134"/>
    </row>
    <row r="3748" spans="2:2">
      <c r="B3748" s="134"/>
    </row>
    <row r="3749" spans="2:2">
      <c r="B3749" s="134"/>
    </row>
    <row r="3750" spans="2:2">
      <c r="B3750" s="134"/>
    </row>
    <row r="3751" spans="2:2">
      <c r="B3751" s="134"/>
    </row>
    <row r="3752" spans="2:2">
      <c r="B3752" s="134"/>
    </row>
    <row r="3753" spans="2:2">
      <c r="B3753" s="134"/>
    </row>
    <row r="3754" spans="2:2">
      <c r="B3754" s="134"/>
    </row>
    <row r="3755" spans="2:2">
      <c r="B3755" s="134"/>
    </row>
    <row r="3756" spans="2:2">
      <c r="B3756" s="134"/>
    </row>
    <row r="3757" spans="2:2">
      <c r="B3757" s="134"/>
    </row>
    <row r="3758" spans="2:2">
      <c r="B3758" s="134"/>
    </row>
    <row r="3759" spans="2:2">
      <c r="B3759" s="134"/>
    </row>
    <row r="3760" spans="2:2">
      <c r="B3760" s="134"/>
    </row>
    <row r="3761" spans="2:2">
      <c r="B3761" s="134"/>
    </row>
    <row r="3762" spans="2:2">
      <c r="B3762" s="134"/>
    </row>
    <row r="3763" spans="2:2">
      <c r="B3763" s="134"/>
    </row>
    <row r="3764" spans="2:2">
      <c r="B3764" s="134"/>
    </row>
    <row r="3765" spans="2:2">
      <c r="B3765" s="134"/>
    </row>
    <row r="3766" spans="2:2">
      <c r="B3766" s="134"/>
    </row>
    <row r="3767" spans="2:2">
      <c r="B3767" s="134"/>
    </row>
    <row r="3768" spans="2:2">
      <c r="B3768" s="134"/>
    </row>
    <row r="3769" spans="2:2">
      <c r="B3769" s="134"/>
    </row>
    <row r="3770" spans="2:2">
      <c r="B3770" s="134"/>
    </row>
    <row r="3771" spans="2:2">
      <c r="B3771" s="134"/>
    </row>
    <row r="3772" spans="2:2">
      <c r="B3772" s="134"/>
    </row>
    <row r="3773" spans="2:2">
      <c r="B3773" s="134"/>
    </row>
    <row r="3774" spans="2:2">
      <c r="B3774" s="134"/>
    </row>
    <row r="3775" spans="2:2">
      <c r="B3775" s="134"/>
    </row>
    <row r="3776" spans="2:2">
      <c r="B3776" s="134"/>
    </row>
    <row r="3777" spans="2:2">
      <c r="B3777" s="134"/>
    </row>
    <row r="3778" spans="2:2">
      <c r="B3778" s="134"/>
    </row>
    <row r="3779" spans="2:2">
      <c r="B3779" s="134"/>
    </row>
    <row r="3780" spans="2:2">
      <c r="B3780" s="134"/>
    </row>
    <row r="3781" spans="2:2">
      <c r="B3781" s="134"/>
    </row>
    <row r="3782" spans="2:2">
      <c r="B3782" s="134"/>
    </row>
    <row r="3783" spans="2:2">
      <c r="B3783" s="134"/>
    </row>
    <row r="3784" spans="2:2">
      <c r="B3784" s="134"/>
    </row>
    <row r="3785" spans="2:2">
      <c r="B3785" s="134"/>
    </row>
    <row r="3786" spans="2:2">
      <c r="B3786" s="134"/>
    </row>
    <row r="3787" spans="2:2">
      <c r="B3787" s="134"/>
    </row>
    <row r="3788" spans="2:2">
      <c r="B3788" s="134"/>
    </row>
    <row r="3789" spans="2:2">
      <c r="B3789" s="134"/>
    </row>
    <row r="3790" spans="2:2">
      <c r="B3790" s="134"/>
    </row>
    <row r="3791" spans="2:2">
      <c r="B3791" s="134"/>
    </row>
    <row r="3792" spans="2:2">
      <c r="B3792" s="134"/>
    </row>
    <row r="3793" spans="2:2">
      <c r="B3793" s="134"/>
    </row>
    <row r="3794" spans="2:2">
      <c r="B3794" s="134"/>
    </row>
    <row r="3795" spans="2:2">
      <c r="B3795" s="134"/>
    </row>
    <row r="3796" spans="2:2">
      <c r="B3796" s="134"/>
    </row>
    <row r="3797" spans="2:2">
      <c r="B3797" s="134"/>
    </row>
    <row r="3798" spans="2:2">
      <c r="B3798" s="134"/>
    </row>
    <row r="3799" spans="2:2">
      <c r="B3799" s="134"/>
    </row>
    <row r="3800" spans="2:2">
      <c r="B3800" s="134"/>
    </row>
    <row r="3801" spans="2:2">
      <c r="B3801" s="134"/>
    </row>
    <row r="3802" spans="2:2">
      <c r="B3802" s="134"/>
    </row>
    <row r="3803" spans="2:2">
      <c r="B3803" s="134"/>
    </row>
    <row r="3804" spans="2:2">
      <c r="B3804" s="134"/>
    </row>
    <row r="3805" spans="2:2">
      <c r="B3805" s="134"/>
    </row>
    <row r="3806" spans="2:2">
      <c r="B3806" s="134"/>
    </row>
    <row r="3807" spans="2:2">
      <c r="B3807" s="134"/>
    </row>
    <row r="3808" spans="2:2">
      <c r="B3808" s="134"/>
    </row>
    <row r="3809" spans="2:2">
      <c r="B3809" s="134"/>
    </row>
    <row r="3810" spans="2:2">
      <c r="B3810" s="134"/>
    </row>
    <row r="3811" spans="2:2">
      <c r="B3811" s="134"/>
    </row>
    <row r="3812" spans="2:2">
      <c r="B3812" s="134"/>
    </row>
    <row r="3813" spans="2:2">
      <c r="B3813" s="134"/>
    </row>
    <row r="3814" spans="2:2">
      <c r="B3814" s="134"/>
    </row>
    <row r="3815" spans="2:2">
      <c r="B3815" s="134"/>
    </row>
    <row r="3816" spans="2:2">
      <c r="B3816" s="134"/>
    </row>
    <row r="3817" spans="2:2">
      <c r="B3817" s="134"/>
    </row>
    <row r="3818" spans="2:2">
      <c r="B3818" s="134"/>
    </row>
    <row r="3819" spans="2:2">
      <c r="B3819" s="134"/>
    </row>
    <row r="3820" spans="2:2">
      <c r="B3820" s="134"/>
    </row>
    <row r="3821" spans="2:2">
      <c r="B3821" s="134"/>
    </row>
    <row r="3822" spans="2:2">
      <c r="B3822" s="134"/>
    </row>
    <row r="3823" spans="2:2">
      <c r="B3823" s="134"/>
    </row>
    <row r="3824" spans="2:2">
      <c r="B3824" s="134"/>
    </row>
    <row r="3825" spans="2:2">
      <c r="B3825" s="134"/>
    </row>
    <row r="3826" spans="2:2">
      <c r="B3826" s="134"/>
    </row>
    <row r="3827" spans="2:2">
      <c r="B3827" s="134"/>
    </row>
    <row r="3828" spans="2:2">
      <c r="B3828" s="134"/>
    </row>
    <row r="3829" spans="2:2">
      <c r="B3829" s="134"/>
    </row>
    <row r="3830" spans="2:2">
      <c r="B3830" s="134"/>
    </row>
    <row r="3831" spans="2:2">
      <c r="B3831" s="134"/>
    </row>
    <row r="3832" spans="2:2">
      <c r="B3832" s="134"/>
    </row>
    <row r="3833" spans="2:2">
      <c r="B3833" s="134"/>
    </row>
    <row r="3834" spans="2:2">
      <c r="B3834" s="134"/>
    </row>
    <row r="3835" spans="2:2">
      <c r="B3835" s="134"/>
    </row>
    <row r="3836" spans="2:2">
      <c r="B3836" s="134"/>
    </row>
    <row r="3837" spans="2:2">
      <c r="B3837" s="134"/>
    </row>
    <row r="3838" spans="2:2">
      <c r="B3838" s="134"/>
    </row>
    <row r="3839" spans="2:2">
      <c r="B3839" s="134"/>
    </row>
    <row r="3840" spans="2:2">
      <c r="B3840" s="134"/>
    </row>
    <row r="3841" spans="2:2">
      <c r="B3841" s="134"/>
    </row>
    <row r="3842" spans="2:2">
      <c r="B3842" s="134"/>
    </row>
    <row r="3843" spans="2:2">
      <c r="B3843" s="134"/>
    </row>
    <row r="3844" spans="2:2">
      <c r="B3844" s="134"/>
    </row>
    <row r="3845" spans="2:2">
      <c r="B3845" s="134"/>
    </row>
    <row r="3846" spans="2:2">
      <c r="B3846" s="134"/>
    </row>
    <row r="3847" spans="2:2">
      <c r="B3847" s="134"/>
    </row>
    <row r="3848" spans="2:2">
      <c r="B3848" s="134"/>
    </row>
    <row r="3849" spans="2:2">
      <c r="B3849" s="134"/>
    </row>
    <row r="3850" spans="2:2">
      <c r="B3850" s="134"/>
    </row>
    <row r="3851" spans="2:2">
      <c r="B3851" s="134"/>
    </row>
    <row r="3852" spans="2:2">
      <c r="B3852" s="134"/>
    </row>
    <row r="3853" spans="2:2">
      <c r="B3853" s="134"/>
    </row>
    <row r="3854" spans="2:2">
      <c r="B3854" s="134"/>
    </row>
    <row r="3855" spans="2:2">
      <c r="B3855" s="134"/>
    </row>
    <row r="3856" spans="2:2">
      <c r="B3856" s="134"/>
    </row>
    <row r="3857" spans="2:2">
      <c r="B3857" s="134"/>
    </row>
    <row r="3858" spans="2:2">
      <c r="B3858" s="134"/>
    </row>
    <row r="3859" spans="2:2">
      <c r="B3859" s="134"/>
    </row>
    <row r="3860" spans="2:2">
      <c r="B3860" s="134"/>
    </row>
    <row r="3861" spans="2:2">
      <c r="B3861" s="134"/>
    </row>
    <row r="3862" spans="2:2">
      <c r="B3862" s="134"/>
    </row>
    <row r="3863" spans="2:2">
      <c r="B3863" s="134"/>
    </row>
    <row r="3864" spans="2:2">
      <c r="B3864" s="134"/>
    </row>
    <row r="3865" spans="2:2">
      <c r="B3865" s="134"/>
    </row>
    <row r="3866" spans="2:2">
      <c r="B3866" s="134"/>
    </row>
    <row r="3867" spans="2:2">
      <c r="B3867" s="134"/>
    </row>
    <row r="3868" spans="2:2">
      <c r="B3868" s="134"/>
    </row>
    <row r="3869" spans="2:2">
      <c r="B3869" s="134"/>
    </row>
    <row r="3870" spans="2:2">
      <c r="B3870" s="134"/>
    </row>
    <row r="3871" spans="2:2">
      <c r="B3871" s="134"/>
    </row>
    <row r="3872" spans="2:2">
      <c r="B3872" s="134"/>
    </row>
    <row r="3873" spans="2:2">
      <c r="B3873" s="134"/>
    </row>
    <row r="3874" spans="2:2">
      <c r="B3874" s="134"/>
    </row>
    <row r="3875" spans="2:2">
      <c r="B3875" s="134"/>
    </row>
    <row r="3876" spans="2:2">
      <c r="B3876" s="134"/>
    </row>
    <row r="3877" spans="2:2">
      <c r="B3877" s="134"/>
    </row>
    <row r="3878" spans="2:2">
      <c r="B3878" s="134"/>
    </row>
    <row r="3879" spans="2:2">
      <c r="B3879" s="134"/>
    </row>
    <row r="3880" spans="2:2">
      <c r="B3880" s="134"/>
    </row>
    <row r="3881" spans="2:2">
      <c r="B3881" s="134"/>
    </row>
    <row r="3882" spans="2:2">
      <c r="B3882" s="134"/>
    </row>
    <row r="3883" spans="2:2">
      <c r="B3883" s="134"/>
    </row>
    <row r="3884" spans="2:2">
      <c r="B3884" s="134"/>
    </row>
    <row r="3885" spans="2:2">
      <c r="B3885" s="134"/>
    </row>
    <row r="3886" spans="2:2">
      <c r="B3886" s="134"/>
    </row>
    <row r="3887" spans="2:2">
      <c r="B3887" s="134"/>
    </row>
    <row r="3888" spans="2:2">
      <c r="B3888" s="134"/>
    </row>
    <row r="3889" spans="2:2">
      <c r="B3889" s="134"/>
    </row>
    <row r="3890" spans="2:2">
      <c r="B3890" s="134"/>
    </row>
    <row r="3891" spans="2:2">
      <c r="B3891" s="134"/>
    </row>
    <row r="3892" spans="2:2">
      <c r="B3892" s="134"/>
    </row>
    <row r="3893" spans="2:2">
      <c r="B3893" s="134"/>
    </row>
    <row r="3894" spans="2:2">
      <c r="B3894" s="134"/>
    </row>
    <row r="3895" spans="2:2">
      <c r="B3895" s="134"/>
    </row>
    <row r="3896" spans="2:2">
      <c r="B3896" s="134"/>
    </row>
    <row r="3897" spans="2:2">
      <c r="B3897" s="134"/>
    </row>
    <row r="3898" spans="2:2">
      <c r="B3898" s="134"/>
    </row>
    <row r="3899" spans="2:2">
      <c r="B3899" s="134"/>
    </row>
    <row r="3900" spans="2:2">
      <c r="B3900" s="134"/>
    </row>
    <row r="3901" spans="2:2">
      <c r="B3901" s="134"/>
    </row>
    <row r="3902" spans="2:2">
      <c r="B3902" s="134"/>
    </row>
    <row r="3903" spans="2:2">
      <c r="B3903" s="134"/>
    </row>
    <row r="3904" spans="2:2">
      <c r="B3904" s="134"/>
    </row>
    <row r="3905" spans="2:2">
      <c r="B3905" s="134"/>
    </row>
    <row r="3906" spans="2:2">
      <c r="B3906" s="134"/>
    </row>
    <row r="3907" spans="2:2">
      <c r="B3907" s="134"/>
    </row>
    <row r="3908" spans="2:2">
      <c r="B3908" s="134"/>
    </row>
    <row r="3909" spans="2:2">
      <c r="B3909" s="134"/>
    </row>
    <row r="3910" spans="2:2">
      <c r="B3910" s="134"/>
    </row>
    <row r="3911" spans="2:2">
      <c r="B3911" s="134"/>
    </row>
    <row r="3912" spans="2:2">
      <c r="B3912" s="134"/>
    </row>
    <row r="3913" spans="2:2">
      <c r="B3913" s="134"/>
    </row>
    <row r="3914" spans="2:2">
      <c r="B3914" s="134"/>
    </row>
    <row r="3915" spans="2:2">
      <c r="B3915" s="134"/>
    </row>
    <row r="3916" spans="2:2">
      <c r="B3916" s="134"/>
    </row>
    <row r="3917" spans="2:2">
      <c r="B3917" s="134"/>
    </row>
    <row r="3918" spans="2:2">
      <c r="B3918" s="134"/>
    </row>
    <row r="3919" spans="2:2">
      <c r="B3919" s="134"/>
    </row>
    <row r="3920" spans="2:2">
      <c r="B3920" s="134"/>
    </row>
    <row r="3921" spans="2:2">
      <c r="B3921" s="134"/>
    </row>
    <row r="3922" spans="2:2">
      <c r="B3922" s="134"/>
    </row>
    <row r="3923" spans="2:2">
      <c r="B3923" s="134"/>
    </row>
    <row r="3924" spans="2:2">
      <c r="B3924" s="134"/>
    </row>
    <row r="3925" spans="2:2">
      <c r="B3925" s="134"/>
    </row>
    <row r="3926" spans="2:2">
      <c r="B3926" s="134"/>
    </row>
    <row r="3927" spans="2:2">
      <c r="B3927" s="134"/>
    </row>
    <row r="3928" spans="2:2">
      <c r="B3928" s="134"/>
    </row>
    <row r="3929" spans="2:2">
      <c r="B3929" s="134"/>
    </row>
    <row r="3930" spans="2:2">
      <c r="B3930" s="134"/>
    </row>
    <row r="3931" spans="2:2">
      <c r="B3931" s="134"/>
    </row>
    <row r="3932" spans="2:2">
      <c r="B3932" s="134"/>
    </row>
    <row r="3933" spans="2:2">
      <c r="B3933" s="134"/>
    </row>
    <row r="3934" spans="2:2">
      <c r="B3934" s="134"/>
    </row>
    <row r="3935" spans="2:2">
      <c r="B3935" s="134"/>
    </row>
    <row r="3936" spans="2:2">
      <c r="B3936" s="134"/>
    </row>
    <row r="3937" spans="2:2">
      <c r="B3937" s="134"/>
    </row>
    <row r="3938" spans="2:2">
      <c r="B3938" s="134"/>
    </row>
    <row r="3939" spans="2:2">
      <c r="B3939" s="134"/>
    </row>
    <row r="3940" spans="2:2">
      <c r="B3940" s="134"/>
    </row>
    <row r="3941" spans="2:2">
      <c r="B3941" s="134"/>
    </row>
    <row r="3942" spans="2:2">
      <c r="B3942" s="134"/>
    </row>
    <row r="3943" spans="2:2">
      <c r="B3943" s="134"/>
    </row>
    <row r="3944" spans="2:2">
      <c r="B3944" s="134"/>
    </row>
    <row r="3945" spans="2:2">
      <c r="B3945" s="134"/>
    </row>
    <row r="3946" spans="2:2">
      <c r="B3946" s="134"/>
    </row>
    <row r="3947" spans="2:2">
      <c r="B3947" s="134"/>
    </row>
    <row r="3948" spans="2:2">
      <c r="B3948" s="134"/>
    </row>
    <row r="3949" spans="2:2">
      <c r="B3949" s="134"/>
    </row>
    <row r="3950" spans="2:2">
      <c r="B3950" s="134"/>
    </row>
    <row r="3951" spans="2:2">
      <c r="B3951" s="134"/>
    </row>
    <row r="3952" spans="2:2">
      <c r="B3952" s="134"/>
    </row>
    <row r="3953" spans="2:2">
      <c r="B3953" s="134"/>
    </row>
    <row r="3954" spans="2:2">
      <c r="B3954" s="134"/>
    </row>
    <row r="3955" spans="2:2">
      <c r="B3955" s="134"/>
    </row>
    <row r="3956" spans="2:2">
      <c r="B3956" s="134"/>
    </row>
    <row r="3957" spans="2:2">
      <c r="B3957" s="134"/>
    </row>
    <row r="3958" spans="2:2">
      <c r="B3958" s="134"/>
    </row>
    <row r="3959" spans="2:2">
      <c r="B3959" s="134"/>
    </row>
    <row r="3960" spans="2:2">
      <c r="B3960" s="134"/>
    </row>
    <row r="3961" spans="2:2">
      <c r="B3961" s="134"/>
    </row>
    <row r="3962" spans="2:2">
      <c r="B3962" s="134"/>
    </row>
    <row r="3963" spans="2:2">
      <c r="B3963" s="134"/>
    </row>
    <row r="3964" spans="2:2">
      <c r="B3964" s="134"/>
    </row>
    <row r="3965" spans="2:2">
      <c r="B3965" s="134"/>
    </row>
    <row r="3966" spans="2:2">
      <c r="B3966" s="134"/>
    </row>
    <row r="3967" spans="2:2">
      <c r="B3967" s="134"/>
    </row>
    <row r="3968" spans="2:2">
      <c r="B3968" s="134"/>
    </row>
    <row r="3969" spans="2:2">
      <c r="B3969" s="134"/>
    </row>
    <row r="3970" spans="2:2">
      <c r="B3970" s="134"/>
    </row>
    <row r="3971" spans="2:2">
      <c r="B3971" s="134"/>
    </row>
    <row r="3972" spans="2:2">
      <c r="B3972" s="134"/>
    </row>
    <row r="3973" spans="2:2">
      <c r="B3973" s="134"/>
    </row>
    <row r="3974" spans="2:2">
      <c r="B3974" s="134"/>
    </row>
    <row r="3975" spans="2:2">
      <c r="B3975" s="134"/>
    </row>
    <row r="3976" spans="2:2">
      <c r="B3976" s="134"/>
    </row>
    <row r="3977" spans="2:2">
      <c r="B3977" s="134"/>
    </row>
    <row r="3978" spans="2:2">
      <c r="B3978" s="134"/>
    </row>
    <row r="3979" spans="2:2">
      <c r="B3979" s="134"/>
    </row>
    <row r="3980" spans="2:2">
      <c r="B3980" s="134"/>
    </row>
    <row r="3981" spans="2:2">
      <c r="B3981" s="134"/>
    </row>
    <row r="3982" spans="2:2">
      <c r="B3982" s="134"/>
    </row>
    <row r="3983" spans="2:2">
      <c r="B3983" s="134"/>
    </row>
    <row r="3984" spans="2:2">
      <c r="B3984" s="134"/>
    </row>
    <row r="3985" spans="2:2">
      <c r="B3985" s="134"/>
    </row>
    <row r="3986" spans="2:2">
      <c r="B3986" s="134"/>
    </row>
    <row r="3987" spans="2:2">
      <c r="B3987" s="134"/>
    </row>
    <row r="3988" spans="2:2">
      <c r="B3988" s="134"/>
    </row>
    <row r="3989" spans="2:2">
      <c r="B3989" s="134"/>
    </row>
    <row r="3990" spans="2:2">
      <c r="B3990" s="134"/>
    </row>
    <row r="3991" spans="2:2">
      <c r="B3991" s="134"/>
    </row>
    <row r="3992" spans="2:2">
      <c r="B3992" s="134"/>
    </row>
    <row r="3993" spans="2:2">
      <c r="B3993" s="134"/>
    </row>
    <row r="3994" spans="2:2">
      <c r="B3994" s="134"/>
    </row>
    <row r="3995" spans="2:2">
      <c r="B3995" s="134"/>
    </row>
    <row r="3996" spans="2:2">
      <c r="B3996" s="134"/>
    </row>
    <row r="3997" spans="2:2">
      <c r="B3997" s="134"/>
    </row>
    <row r="3998" spans="2:2">
      <c r="B3998" s="134"/>
    </row>
    <row r="3999" spans="2:2">
      <c r="B3999" s="134"/>
    </row>
    <row r="4000" spans="2:2">
      <c r="B4000" s="134"/>
    </row>
    <row r="4001" spans="2:2">
      <c r="B4001" s="134"/>
    </row>
    <row r="4002" spans="2:2">
      <c r="B4002" s="134"/>
    </row>
    <row r="4003" spans="2:2">
      <c r="B4003" s="134"/>
    </row>
    <row r="4004" spans="2:2">
      <c r="B4004" s="134"/>
    </row>
    <row r="4005" spans="2:2">
      <c r="B4005" s="134"/>
    </row>
    <row r="4006" spans="2:2">
      <c r="B4006" s="134"/>
    </row>
    <row r="4007" spans="2:2">
      <c r="B4007" s="134"/>
    </row>
    <row r="4008" spans="2:2">
      <c r="B4008" s="134"/>
    </row>
    <row r="4009" spans="2:2">
      <c r="B4009" s="134"/>
    </row>
    <row r="4010" spans="2:2">
      <c r="B4010" s="134"/>
    </row>
    <row r="4011" spans="2:2">
      <c r="B4011" s="134"/>
    </row>
    <row r="4012" spans="2:2">
      <c r="B4012" s="134"/>
    </row>
    <row r="4013" spans="2:2">
      <c r="B4013" s="134"/>
    </row>
    <row r="4014" spans="2:2">
      <c r="B4014" s="134"/>
    </row>
    <row r="4015" spans="2:2">
      <c r="B4015" s="134"/>
    </row>
    <row r="4016" spans="2:2">
      <c r="B4016" s="134"/>
    </row>
    <row r="4017" spans="2:2">
      <c r="B4017" s="134"/>
    </row>
    <row r="4018" spans="2:2">
      <c r="B4018" s="134"/>
    </row>
    <row r="4019" spans="2:2">
      <c r="B4019" s="134"/>
    </row>
    <row r="4020" spans="2:2">
      <c r="B4020" s="134"/>
    </row>
    <row r="4021" spans="2:2">
      <c r="B4021" s="134"/>
    </row>
    <row r="4022" spans="2:2">
      <c r="B4022" s="134"/>
    </row>
    <row r="4023" spans="2:2">
      <c r="B4023" s="134"/>
    </row>
    <row r="4024" spans="2:2">
      <c r="B4024" s="134"/>
    </row>
    <row r="4025" spans="2:2">
      <c r="B4025" s="134"/>
    </row>
    <row r="4026" spans="2:2">
      <c r="B4026" s="134"/>
    </row>
    <row r="4027" spans="2:2">
      <c r="B4027" s="134"/>
    </row>
    <row r="4028" spans="2:2">
      <c r="B4028" s="134"/>
    </row>
    <row r="4029" spans="2:2">
      <c r="B4029" s="134"/>
    </row>
    <row r="4030" spans="2:2">
      <c r="B4030" s="134"/>
    </row>
    <row r="4031" spans="2:2">
      <c r="B4031" s="134"/>
    </row>
    <row r="4032" spans="2:2">
      <c r="B4032" s="134"/>
    </row>
    <row r="4033" spans="2:2">
      <c r="B4033" s="134"/>
    </row>
    <row r="4034" spans="2:2">
      <c r="B4034" s="134"/>
    </row>
    <row r="4035" spans="2:2">
      <c r="B4035" s="134"/>
    </row>
    <row r="4036" spans="2:2">
      <c r="B4036" s="134"/>
    </row>
    <row r="4037" spans="2:2">
      <c r="B4037" s="134"/>
    </row>
    <row r="4038" spans="2:2">
      <c r="B4038" s="134"/>
    </row>
    <row r="4039" spans="2:2">
      <c r="B4039" s="134"/>
    </row>
    <row r="4040" spans="2:2">
      <c r="B4040" s="134"/>
    </row>
    <row r="4041" spans="2:2">
      <c r="B4041" s="134"/>
    </row>
    <row r="4042" spans="2:2">
      <c r="B4042" s="134"/>
    </row>
    <row r="4043" spans="2:2">
      <c r="B4043" s="134"/>
    </row>
    <row r="4044" spans="2:2">
      <c r="B4044" s="134"/>
    </row>
    <row r="4045" spans="2:2">
      <c r="B4045" s="134"/>
    </row>
    <row r="4046" spans="2:2">
      <c r="B4046" s="134"/>
    </row>
    <row r="4047" spans="2:2">
      <c r="B4047" s="134"/>
    </row>
    <row r="4048" spans="2:2">
      <c r="B4048" s="134"/>
    </row>
    <row r="4049" spans="2:2">
      <c r="B4049" s="134"/>
    </row>
    <row r="4050" spans="2:2">
      <c r="B4050" s="134"/>
    </row>
    <row r="4051" spans="2:2">
      <c r="B4051" s="134"/>
    </row>
    <row r="4052" spans="2:2">
      <c r="B4052" s="134"/>
    </row>
    <row r="4053" spans="2:2">
      <c r="B4053" s="134"/>
    </row>
    <row r="4054" spans="2:2">
      <c r="B4054" s="134"/>
    </row>
    <row r="4055" spans="2:2">
      <c r="B4055" s="134"/>
    </row>
    <row r="4056" spans="2:2">
      <c r="B4056" s="134"/>
    </row>
    <row r="4057" spans="2:2">
      <c r="B4057" s="134"/>
    </row>
    <row r="4058" spans="2:2">
      <c r="B4058" s="134"/>
    </row>
    <row r="4059" spans="2:2">
      <c r="B4059" s="134"/>
    </row>
    <row r="4060" spans="2:2">
      <c r="B4060" s="134"/>
    </row>
    <row r="4061" spans="2:2">
      <c r="B4061" s="134"/>
    </row>
    <row r="4062" spans="2:2">
      <c r="B4062" s="134"/>
    </row>
    <row r="4063" spans="2:2">
      <c r="B4063" s="134"/>
    </row>
    <row r="4064" spans="2:2">
      <c r="B4064" s="134"/>
    </row>
    <row r="4065" spans="2:2">
      <c r="B4065" s="134"/>
    </row>
    <row r="4066" spans="2:2">
      <c r="B4066" s="134"/>
    </row>
    <row r="4067" spans="2:2">
      <c r="B4067" s="134"/>
    </row>
    <row r="4068" spans="2:2">
      <c r="B4068" s="134"/>
    </row>
    <row r="4069" spans="2:2">
      <c r="B4069" s="134"/>
    </row>
    <row r="4070" spans="2:2">
      <c r="B4070" s="134"/>
    </row>
    <row r="4071" spans="2:2">
      <c r="B4071" s="134"/>
    </row>
    <row r="4072" spans="2:2">
      <c r="B4072" s="134"/>
    </row>
    <row r="4073" spans="2:2">
      <c r="B4073" s="134"/>
    </row>
    <row r="4074" spans="2:2">
      <c r="B4074" s="134"/>
    </row>
    <row r="4075" spans="2:2">
      <c r="B4075" s="134"/>
    </row>
    <row r="4076" spans="2:2">
      <c r="B4076" s="134"/>
    </row>
    <row r="4077" spans="2:2">
      <c r="B4077" s="134"/>
    </row>
    <row r="4078" spans="2:2">
      <c r="B4078" s="134"/>
    </row>
    <row r="4079" spans="2:2">
      <c r="B4079" s="134"/>
    </row>
    <row r="4080" spans="2:2">
      <c r="B4080" s="134"/>
    </row>
    <row r="4081" spans="2:2">
      <c r="B4081" s="134"/>
    </row>
    <row r="4082" spans="2:2">
      <c r="B4082" s="134"/>
    </row>
    <row r="4083" spans="2:2">
      <c r="B4083" s="134"/>
    </row>
    <row r="4084" spans="2:2">
      <c r="B4084" s="134"/>
    </row>
    <row r="4085" spans="2:2">
      <c r="B4085" s="134"/>
    </row>
    <row r="4086" spans="2:2">
      <c r="B4086" s="134"/>
    </row>
    <row r="4087" spans="2:2">
      <c r="B4087" s="134"/>
    </row>
    <row r="4088" spans="2:2">
      <c r="B4088" s="134"/>
    </row>
    <row r="4089" spans="2:2">
      <c r="B4089" s="134"/>
    </row>
    <row r="4090" spans="2:2">
      <c r="B4090" s="134"/>
    </row>
    <row r="4091" spans="2:2">
      <c r="B4091" s="134"/>
    </row>
    <row r="4092" spans="2:2">
      <c r="B4092" s="134"/>
    </row>
    <row r="4093" spans="2:2">
      <c r="B4093" s="134"/>
    </row>
    <row r="4094" spans="2:2">
      <c r="B4094" s="134"/>
    </row>
    <row r="4095" spans="2:2">
      <c r="B4095" s="134"/>
    </row>
    <row r="4096" spans="2:2">
      <c r="B4096" s="134"/>
    </row>
    <row r="4097" spans="2:2">
      <c r="B4097" s="134"/>
    </row>
    <row r="4098" spans="2:2">
      <c r="B4098" s="134"/>
    </row>
    <row r="4099" spans="2:2">
      <c r="B4099" s="134"/>
    </row>
    <row r="4100" spans="2:2">
      <c r="B4100" s="134"/>
    </row>
    <row r="4101" spans="2:2">
      <c r="B4101" s="134"/>
    </row>
    <row r="4102" spans="2:2">
      <c r="B4102" s="134"/>
    </row>
    <row r="4103" spans="2:2">
      <c r="B4103" s="134"/>
    </row>
    <row r="4104" spans="2:2">
      <c r="B4104" s="134"/>
    </row>
    <row r="4105" spans="2:2">
      <c r="B4105" s="134"/>
    </row>
    <row r="4106" spans="2:2">
      <c r="B4106" s="134"/>
    </row>
    <row r="4107" spans="2:2">
      <c r="B4107" s="134"/>
    </row>
    <row r="4108" spans="2:2">
      <c r="B4108" s="134"/>
    </row>
    <row r="4109" spans="2:2">
      <c r="B4109" s="134"/>
    </row>
    <row r="4110" spans="2:2">
      <c r="B4110" s="134"/>
    </row>
    <row r="4111" spans="2:2">
      <c r="B4111" s="134"/>
    </row>
    <row r="4112" spans="2:2">
      <c r="B4112" s="134"/>
    </row>
    <row r="4113" spans="2:2">
      <c r="B4113" s="134"/>
    </row>
    <row r="4114" spans="2:2">
      <c r="B4114" s="134"/>
    </row>
    <row r="4115" spans="2:2">
      <c r="B4115" s="134"/>
    </row>
    <row r="4116" spans="2:2">
      <c r="B4116" s="134"/>
    </row>
    <row r="4117" spans="2:2">
      <c r="B4117" s="134"/>
    </row>
    <row r="4118" spans="2:2">
      <c r="B4118" s="134"/>
    </row>
    <row r="4119" spans="2:2">
      <c r="B4119" s="134"/>
    </row>
    <row r="4120" spans="2:2">
      <c r="B4120" s="134"/>
    </row>
    <row r="4121" spans="2:2">
      <c r="B4121" s="134"/>
    </row>
    <row r="4122" spans="2:2">
      <c r="B4122" s="134"/>
    </row>
    <row r="4123" spans="2:2">
      <c r="B4123" s="134"/>
    </row>
    <row r="4124" spans="2:2">
      <c r="B4124" s="134"/>
    </row>
    <row r="4125" spans="2:2">
      <c r="B4125" s="134"/>
    </row>
    <row r="4126" spans="2:2">
      <c r="B4126" s="134"/>
    </row>
    <row r="4127" spans="2:2">
      <c r="B4127" s="134"/>
    </row>
    <row r="4128" spans="2:2">
      <c r="B4128" s="134"/>
    </row>
    <row r="4129" spans="2:2">
      <c r="B4129" s="134"/>
    </row>
    <row r="4130" spans="2:2">
      <c r="B4130" s="134"/>
    </row>
    <row r="4131" spans="2:2">
      <c r="B4131" s="134"/>
    </row>
    <row r="4132" spans="2:2">
      <c r="B4132" s="134"/>
    </row>
    <row r="4133" spans="2:2">
      <c r="B4133" s="134"/>
    </row>
    <row r="4134" spans="2:2">
      <c r="B4134" s="134"/>
    </row>
    <row r="4135" spans="2:2">
      <c r="B4135" s="134"/>
    </row>
    <row r="4136" spans="2:2">
      <c r="B4136" s="134"/>
    </row>
    <row r="4137" spans="2:2">
      <c r="B4137" s="134"/>
    </row>
    <row r="4138" spans="2:2">
      <c r="B4138" s="134"/>
    </row>
    <row r="4139" spans="2:2">
      <c r="B4139" s="134"/>
    </row>
    <row r="4140" spans="2:2">
      <c r="B4140" s="134"/>
    </row>
    <row r="4141" spans="2:2">
      <c r="B4141" s="134"/>
    </row>
    <row r="4142" spans="2:2">
      <c r="B4142" s="134"/>
    </row>
    <row r="4143" spans="2:2">
      <c r="B4143" s="134"/>
    </row>
    <row r="4144" spans="2:2">
      <c r="B4144" s="134"/>
    </row>
    <row r="4145" spans="2:2">
      <c r="B4145" s="134"/>
    </row>
    <row r="4146" spans="2:2">
      <c r="B4146" s="134"/>
    </row>
    <row r="4147" spans="2:2">
      <c r="B4147" s="134"/>
    </row>
    <row r="4148" spans="2:2">
      <c r="B4148" s="134"/>
    </row>
    <row r="4149" spans="2:2">
      <c r="B4149" s="134"/>
    </row>
    <row r="4150" spans="2:2">
      <c r="B4150" s="134"/>
    </row>
    <row r="4151" spans="2:2">
      <c r="B4151" s="134"/>
    </row>
    <row r="4152" spans="2:2">
      <c r="B4152" s="134"/>
    </row>
    <row r="4153" spans="2:2">
      <c r="B4153" s="134"/>
    </row>
    <row r="4154" spans="2:2">
      <c r="B4154" s="134"/>
    </row>
    <row r="4155" spans="2:2">
      <c r="B4155" s="134"/>
    </row>
    <row r="4156" spans="2:2">
      <c r="B4156" s="134"/>
    </row>
    <row r="4157" spans="2:2">
      <c r="B4157" s="134"/>
    </row>
    <row r="4158" spans="2:2">
      <c r="B4158" s="134"/>
    </row>
    <row r="4159" spans="2:2">
      <c r="B4159" s="134"/>
    </row>
    <row r="4160" spans="2:2">
      <c r="B4160" s="134"/>
    </row>
    <row r="4161" spans="2:2">
      <c r="B4161" s="134"/>
    </row>
    <row r="4162" spans="2:2">
      <c r="B4162" s="134"/>
    </row>
    <row r="4163" spans="2:2">
      <c r="B4163" s="134"/>
    </row>
    <row r="4164" spans="2:2">
      <c r="B4164" s="134"/>
    </row>
    <row r="4165" spans="2:2">
      <c r="B4165" s="134"/>
    </row>
    <row r="4166" spans="2:2">
      <c r="B4166" s="134"/>
    </row>
    <row r="4167" spans="2:2">
      <c r="B4167" s="134"/>
    </row>
    <row r="4168" spans="2:2">
      <c r="B4168" s="134"/>
    </row>
    <row r="4169" spans="2:2">
      <c r="B4169" s="134"/>
    </row>
    <row r="4170" spans="2:2">
      <c r="B4170" s="134"/>
    </row>
    <row r="4171" spans="2:2">
      <c r="B4171" s="134"/>
    </row>
    <row r="4172" spans="2:2">
      <c r="B4172" s="134"/>
    </row>
    <row r="4173" spans="2:2">
      <c r="B4173" s="134"/>
    </row>
    <row r="4174" spans="2:2">
      <c r="B4174" s="134"/>
    </row>
    <row r="4175" spans="2:2">
      <c r="B4175" s="134"/>
    </row>
    <row r="4176" spans="2:2">
      <c r="B4176" s="134"/>
    </row>
    <row r="4177" spans="2:2">
      <c r="B4177" s="134"/>
    </row>
    <row r="4178" spans="2:2">
      <c r="B4178" s="134"/>
    </row>
    <row r="4179" spans="2:2">
      <c r="B4179" s="134"/>
    </row>
    <row r="4180" spans="2:2">
      <c r="B4180" s="134"/>
    </row>
    <row r="4181" spans="2:2">
      <c r="B4181" s="134"/>
    </row>
    <row r="4182" spans="2:2">
      <c r="B4182" s="134"/>
    </row>
    <row r="4183" spans="2:2">
      <c r="B4183" s="134"/>
    </row>
    <row r="4184" spans="2:2">
      <c r="B4184" s="134"/>
    </row>
    <row r="4185" spans="2:2">
      <c r="B4185" s="134"/>
    </row>
    <row r="4186" spans="2:2">
      <c r="B4186" s="134"/>
    </row>
    <row r="4187" spans="2:2">
      <c r="B4187" s="134"/>
    </row>
    <row r="4188" spans="2:2">
      <c r="B4188" s="134"/>
    </row>
    <row r="4189" spans="2:2">
      <c r="B4189" s="134"/>
    </row>
    <row r="4190" spans="2:2">
      <c r="B4190" s="134"/>
    </row>
    <row r="4191" spans="2:2">
      <c r="B4191" s="134"/>
    </row>
    <row r="4192" spans="2:2">
      <c r="B4192" s="134"/>
    </row>
    <row r="4193" spans="2:2">
      <c r="B4193" s="134"/>
    </row>
    <row r="4194" spans="2:2">
      <c r="B4194" s="134"/>
    </row>
    <row r="4195" spans="2:2">
      <c r="B4195" s="134"/>
    </row>
    <row r="4196" spans="2:2">
      <c r="B4196" s="134"/>
    </row>
    <row r="4197" spans="2:2">
      <c r="B4197" s="134"/>
    </row>
    <row r="4198" spans="2:2">
      <c r="B4198" s="134"/>
    </row>
    <row r="4199" spans="2:2">
      <c r="B4199" s="134"/>
    </row>
    <row r="4200" spans="2:2">
      <c r="B4200" s="134"/>
    </row>
    <row r="4201" spans="2:2">
      <c r="B4201" s="134"/>
    </row>
    <row r="4202" spans="2:2">
      <c r="B4202" s="134"/>
    </row>
    <row r="4203" spans="2:2">
      <c r="B4203" s="134"/>
    </row>
    <row r="4204" spans="2:2">
      <c r="B4204" s="134"/>
    </row>
    <row r="4205" spans="2:2">
      <c r="B4205" s="134"/>
    </row>
    <row r="4206" spans="2:2">
      <c r="B4206" s="134"/>
    </row>
    <row r="4207" spans="2:2">
      <c r="B4207" s="134"/>
    </row>
    <row r="4208" spans="2:2">
      <c r="B4208" s="134"/>
    </row>
    <row r="4209" spans="2:2">
      <c r="B4209" s="134"/>
    </row>
    <row r="4210" spans="2:2">
      <c r="B4210" s="134"/>
    </row>
    <row r="4211" spans="2:2">
      <c r="B4211" s="134"/>
    </row>
    <row r="4212" spans="2:2">
      <c r="B4212" s="134"/>
    </row>
    <row r="4213" spans="2:2">
      <c r="B4213" s="134"/>
    </row>
    <row r="4214" spans="2:2">
      <c r="B4214" s="134"/>
    </row>
    <row r="4215" spans="2:2">
      <c r="B4215" s="134"/>
    </row>
    <row r="4216" spans="2:2">
      <c r="B4216" s="134"/>
    </row>
    <row r="4217" spans="2:2">
      <c r="B4217" s="134"/>
    </row>
    <row r="4218" spans="2:2">
      <c r="B4218" s="134"/>
    </row>
    <row r="4219" spans="2:2">
      <c r="B4219" s="134"/>
    </row>
    <row r="4220" spans="2:2">
      <c r="B4220" s="134"/>
    </row>
    <row r="4221" spans="2:2">
      <c r="B4221" s="134"/>
    </row>
    <row r="4222" spans="2:2">
      <c r="B4222" s="134"/>
    </row>
    <row r="4223" spans="2:2">
      <c r="B4223" s="134"/>
    </row>
    <row r="4224" spans="2:2">
      <c r="B4224" s="134"/>
    </row>
    <row r="4225" spans="2:2">
      <c r="B4225" s="134"/>
    </row>
    <row r="4226" spans="2:2">
      <c r="B4226" s="134"/>
    </row>
    <row r="4227" spans="2:2">
      <c r="B4227" s="134"/>
    </row>
    <row r="4228" spans="2:2">
      <c r="B4228" s="134"/>
    </row>
    <row r="4229" spans="2:2">
      <c r="B4229" s="134"/>
    </row>
    <row r="4230" spans="2:2">
      <c r="B4230" s="134"/>
    </row>
    <row r="4231" spans="2:2">
      <c r="B4231" s="134"/>
    </row>
    <row r="4232" spans="2:2">
      <c r="B4232" s="134"/>
    </row>
    <row r="4233" spans="2:2">
      <c r="B4233" s="134"/>
    </row>
    <row r="4234" spans="2:2">
      <c r="B4234" s="134"/>
    </row>
    <row r="4235" spans="2:2">
      <c r="B4235" s="134"/>
    </row>
    <row r="4236" spans="2:2">
      <c r="B4236" s="134"/>
    </row>
    <row r="4237" spans="2:2">
      <c r="B4237" s="134"/>
    </row>
    <row r="4238" spans="2:2">
      <c r="B4238" s="134"/>
    </row>
    <row r="4239" spans="2:2">
      <c r="B4239" s="134"/>
    </row>
    <row r="4240" spans="2:2">
      <c r="B4240" s="134"/>
    </row>
    <row r="4241" spans="2:2">
      <c r="B4241" s="134"/>
    </row>
    <row r="4242" spans="2:2">
      <c r="B4242" s="134"/>
    </row>
    <row r="4243" spans="2:2">
      <c r="B4243" s="134"/>
    </row>
    <row r="4244" spans="2:2">
      <c r="B4244" s="134"/>
    </row>
    <row r="4245" spans="2:2">
      <c r="B4245" s="134"/>
    </row>
    <row r="4246" spans="2:2">
      <c r="B4246" s="134"/>
    </row>
    <row r="4247" spans="2:2">
      <c r="B4247" s="134"/>
    </row>
    <row r="4248" spans="2:2">
      <c r="B4248" s="134"/>
    </row>
    <row r="4249" spans="2:2">
      <c r="B4249" s="134"/>
    </row>
    <row r="4250" spans="2:2">
      <c r="B4250" s="134"/>
    </row>
    <row r="4251" spans="2:2">
      <c r="B4251" s="134"/>
    </row>
    <row r="4252" spans="2:2">
      <c r="B4252" s="134"/>
    </row>
    <row r="4253" spans="2:2">
      <c r="B4253" s="134"/>
    </row>
    <row r="4254" spans="2:2">
      <c r="B4254" s="134"/>
    </row>
    <row r="4255" spans="2:2">
      <c r="B4255" s="134"/>
    </row>
    <row r="4256" spans="2:2">
      <c r="B4256" s="134"/>
    </row>
    <row r="4257" spans="2:2">
      <c r="B4257" s="134"/>
    </row>
    <row r="4258" spans="2:2">
      <c r="B4258" s="134"/>
    </row>
    <row r="4259" spans="2:2">
      <c r="B4259" s="134"/>
    </row>
    <row r="4260" spans="2:2">
      <c r="B4260" s="134"/>
    </row>
    <row r="4261" spans="2:2">
      <c r="B4261" s="134"/>
    </row>
    <row r="4262" spans="2:2">
      <c r="B4262" s="134"/>
    </row>
    <row r="4263" spans="2:2">
      <c r="B4263" s="134"/>
    </row>
    <row r="4264" spans="2:2">
      <c r="B4264" s="134"/>
    </row>
    <row r="4265" spans="2:2">
      <c r="B4265" s="134"/>
    </row>
    <row r="4266" spans="2:2">
      <c r="B4266" s="134"/>
    </row>
    <row r="4267" spans="2:2">
      <c r="B4267" s="134"/>
    </row>
    <row r="4268" spans="2:2">
      <c r="B4268" s="134"/>
    </row>
    <row r="4269" spans="2:2">
      <c r="B4269" s="134"/>
    </row>
    <row r="4270" spans="2:2">
      <c r="B4270" s="134"/>
    </row>
    <row r="4271" spans="2:2">
      <c r="B4271" s="134"/>
    </row>
    <row r="4272" spans="2:2">
      <c r="B4272" s="134"/>
    </row>
    <row r="4273" spans="2:2">
      <c r="B4273" s="134"/>
    </row>
    <row r="4274" spans="2:2">
      <c r="B4274" s="134"/>
    </row>
    <row r="4275" spans="2:2">
      <c r="B4275" s="134"/>
    </row>
    <row r="4276" spans="2:2">
      <c r="B4276" s="134"/>
    </row>
    <row r="4277" spans="2:2">
      <c r="B4277" s="134"/>
    </row>
    <row r="4278" spans="2:2">
      <c r="B4278" s="134"/>
    </row>
    <row r="4279" spans="2:2">
      <c r="B4279" s="134"/>
    </row>
    <row r="4280" spans="2:2">
      <c r="B4280" s="134"/>
    </row>
    <row r="4281" spans="2:2">
      <c r="B4281" s="134"/>
    </row>
    <row r="4282" spans="2:2">
      <c r="B4282" s="134"/>
    </row>
    <row r="4283" spans="2:2">
      <c r="B4283" s="134"/>
    </row>
    <row r="4284" spans="2:2">
      <c r="B4284" s="134"/>
    </row>
    <row r="4285" spans="2:2">
      <c r="B4285" s="134"/>
    </row>
    <row r="4286" spans="2:2">
      <c r="B4286" s="134"/>
    </row>
    <row r="4287" spans="2:2">
      <c r="B4287" s="134"/>
    </row>
    <row r="4288" spans="2:2">
      <c r="B4288" s="134"/>
    </row>
    <row r="4289" spans="2:2">
      <c r="B4289" s="134"/>
    </row>
    <row r="4290" spans="2:2">
      <c r="B4290" s="134"/>
    </row>
    <row r="4291" spans="2:2">
      <c r="B4291" s="134"/>
    </row>
    <row r="4292" spans="2:2">
      <c r="B4292" s="134"/>
    </row>
    <row r="4293" spans="2:2">
      <c r="B4293" s="134"/>
    </row>
    <row r="4294" spans="2:2">
      <c r="B4294" s="134"/>
    </row>
    <row r="4295" spans="2:2">
      <c r="B4295" s="134"/>
    </row>
    <row r="4296" spans="2:2">
      <c r="B4296" s="134"/>
    </row>
    <row r="4297" spans="2:2">
      <c r="B4297" s="134"/>
    </row>
    <row r="4298" spans="2:2">
      <c r="B4298" s="134"/>
    </row>
    <row r="4299" spans="2:2">
      <c r="B4299" s="134"/>
    </row>
    <row r="4300" spans="2:2">
      <c r="B4300" s="134"/>
    </row>
    <row r="4301" spans="2:2">
      <c r="B4301" s="134"/>
    </row>
    <row r="4302" spans="2:2">
      <c r="B4302" s="134"/>
    </row>
    <row r="4303" spans="2:2">
      <c r="B4303" s="134"/>
    </row>
    <row r="4304" spans="2:2">
      <c r="B4304" s="134"/>
    </row>
    <row r="4305" spans="2:2">
      <c r="B4305" s="134"/>
    </row>
    <row r="4306" spans="2:2">
      <c r="B4306" s="134"/>
    </row>
    <row r="4307" spans="2:2">
      <c r="B4307" s="134"/>
    </row>
    <row r="4308" spans="2:2">
      <c r="B4308" s="134"/>
    </row>
    <row r="4309" spans="2:2">
      <c r="B4309" s="134"/>
    </row>
    <row r="4310" spans="2:2">
      <c r="B4310" s="134"/>
    </row>
    <row r="4311" spans="2:2">
      <c r="B4311" s="134"/>
    </row>
    <row r="4312" spans="2:2">
      <c r="B4312" s="134"/>
    </row>
    <row r="4313" spans="2:2">
      <c r="B4313" s="134"/>
    </row>
    <row r="4314" spans="2:2">
      <c r="B4314" s="134"/>
    </row>
    <row r="4315" spans="2:2">
      <c r="B4315" s="134"/>
    </row>
    <row r="4316" spans="2:2">
      <c r="B4316" s="134"/>
    </row>
    <row r="4317" spans="2:2">
      <c r="B4317" s="134"/>
    </row>
    <row r="4318" spans="2:2">
      <c r="B4318" s="134"/>
    </row>
    <row r="4319" spans="2:2">
      <c r="B4319" s="134"/>
    </row>
    <row r="4320" spans="2:2">
      <c r="B4320" s="134"/>
    </row>
    <row r="4321" spans="2:2">
      <c r="B4321" s="134"/>
    </row>
    <row r="4322" spans="2:2">
      <c r="B4322" s="134"/>
    </row>
    <row r="4323" spans="2:2">
      <c r="B4323" s="134"/>
    </row>
    <row r="4324" spans="2:2">
      <c r="B4324" s="134"/>
    </row>
    <row r="4325" spans="2:2">
      <c r="B4325" s="134"/>
    </row>
    <row r="4326" spans="2:2">
      <c r="B4326" s="134"/>
    </row>
    <row r="4327" spans="2:2">
      <c r="B4327" s="134"/>
    </row>
    <row r="4328" spans="2:2">
      <c r="B4328" s="134"/>
    </row>
    <row r="4329" spans="2:2">
      <c r="B4329" s="134"/>
    </row>
    <row r="4330" spans="2:2">
      <c r="B4330" s="134"/>
    </row>
    <row r="4331" spans="2:2">
      <c r="B4331" s="134"/>
    </row>
    <row r="4332" spans="2:2">
      <c r="B4332" s="134"/>
    </row>
    <row r="4333" spans="2:2">
      <c r="B4333" s="134"/>
    </row>
    <row r="4334" spans="2:2">
      <c r="B4334" s="134"/>
    </row>
    <row r="4335" spans="2:2">
      <c r="B4335" s="134"/>
    </row>
    <row r="4336" spans="2:2">
      <c r="B4336" s="134"/>
    </row>
    <row r="4337" spans="2:2">
      <c r="B4337" s="134"/>
    </row>
    <row r="4338" spans="2:2">
      <c r="B4338" s="134"/>
    </row>
    <row r="4339" spans="2:2">
      <c r="B4339" s="134"/>
    </row>
    <row r="4340" spans="2:2">
      <c r="B4340" s="134"/>
    </row>
    <row r="4341" spans="2:2">
      <c r="B4341" s="134"/>
    </row>
    <row r="4342" spans="2:2">
      <c r="B4342" s="134"/>
    </row>
    <row r="4343" spans="2:2">
      <c r="B4343" s="134"/>
    </row>
    <row r="4344" spans="2:2">
      <c r="B4344" s="134"/>
    </row>
    <row r="4345" spans="2:2">
      <c r="B4345" s="134"/>
    </row>
    <row r="4346" spans="2:2">
      <c r="B4346" s="134"/>
    </row>
    <row r="4347" spans="2:2">
      <c r="B4347" s="134"/>
    </row>
    <row r="4348" spans="2:2">
      <c r="B4348" s="134"/>
    </row>
    <row r="4349" spans="2:2">
      <c r="B4349" s="134"/>
    </row>
    <row r="4350" spans="2:2">
      <c r="B4350" s="134"/>
    </row>
    <row r="4351" spans="2:2">
      <c r="B4351" s="134"/>
    </row>
    <row r="4352" spans="2:2">
      <c r="B4352" s="134"/>
    </row>
    <row r="4353" spans="2:2">
      <c r="B4353" s="134"/>
    </row>
    <row r="4354" spans="2:2">
      <c r="B4354" s="134"/>
    </row>
    <row r="4355" spans="2:2">
      <c r="B4355" s="134"/>
    </row>
    <row r="4356" spans="2:2">
      <c r="B4356" s="134"/>
    </row>
    <row r="4357" spans="2:2">
      <c r="B4357" s="134"/>
    </row>
    <row r="4358" spans="2:2">
      <c r="B4358" s="134"/>
    </row>
    <row r="4359" spans="2:2">
      <c r="B4359" s="134"/>
    </row>
    <row r="4360" spans="2:2">
      <c r="B4360" s="134"/>
    </row>
    <row r="4361" spans="2:2">
      <c r="B4361" s="134"/>
    </row>
    <row r="4362" spans="2:2">
      <c r="B4362" s="134"/>
    </row>
    <row r="4363" spans="2:2">
      <c r="B4363" s="134"/>
    </row>
    <row r="4364" spans="2:2">
      <c r="B4364" s="134"/>
    </row>
    <row r="4365" spans="2:2">
      <c r="B4365" s="134"/>
    </row>
    <row r="4366" spans="2:2">
      <c r="B4366" s="134"/>
    </row>
    <row r="4367" spans="2:2">
      <c r="B4367" s="134"/>
    </row>
    <row r="4368" spans="2:2">
      <c r="B4368" s="134"/>
    </row>
    <row r="4369" spans="2:2">
      <c r="B4369" s="134"/>
    </row>
    <row r="4370" spans="2:2">
      <c r="B4370" s="134"/>
    </row>
    <row r="4371" spans="2:2">
      <c r="B4371" s="134"/>
    </row>
    <row r="4372" spans="2:2">
      <c r="B4372" s="134"/>
    </row>
    <row r="4373" spans="2:2">
      <c r="B4373" s="134"/>
    </row>
    <row r="4374" spans="2:2">
      <c r="B4374" s="134"/>
    </row>
    <row r="4375" spans="2:2">
      <c r="B4375" s="134"/>
    </row>
    <row r="4376" spans="2:2">
      <c r="B4376" s="134"/>
    </row>
    <row r="4377" spans="2:2">
      <c r="B4377" s="134"/>
    </row>
    <row r="4378" spans="2:2">
      <c r="B4378" s="134"/>
    </row>
    <row r="4379" spans="2:2">
      <c r="B4379" s="134"/>
    </row>
    <row r="4380" spans="2:2">
      <c r="B4380" s="134"/>
    </row>
    <row r="4381" spans="2:2">
      <c r="B4381" s="134"/>
    </row>
    <row r="4382" spans="2:2">
      <c r="B4382" s="134"/>
    </row>
    <row r="4383" spans="2:2">
      <c r="B4383" s="134"/>
    </row>
    <row r="4384" spans="2:2">
      <c r="B4384" s="134"/>
    </row>
    <row r="4385" spans="2:2">
      <c r="B4385" s="134"/>
    </row>
    <row r="4386" spans="2:2">
      <c r="B4386" s="134"/>
    </row>
    <row r="4387" spans="2:2">
      <c r="B4387" s="134"/>
    </row>
    <row r="4388" spans="2:2">
      <c r="B4388" s="134"/>
    </row>
    <row r="4389" spans="2:2">
      <c r="B4389" s="134"/>
    </row>
    <row r="4390" spans="2:2">
      <c r="B4390" s="134"/>
    </row>
    <row r="4391" spans="2:2">
      <c r="B4391" s="134"/>
    </row>
    <row r="4392" spans="2:2">
      <c r="B4392" s="134"/>
    </row>
    <row r="4393" spans="2:2">
      <c r="B4393" s="134"/>
    </row>
    <row r="4394" spans="2:2">
      <c r="B4394" s="134"/>
    </row>
    <row r="4395" spans="2:2">
      <c r="B4395" s="134"/>
    </row>
    <row r="4396" spans="2:2">
      <c r="B4396" s="134"/>
    </row>
    <row r="4397" spans="2:2">
      <c r="B4397" s="134"/>
    </row>
    <row r="4398" spans="2:2">
      <c r="B4398" s="134"/>
    </row>
    <row r="4399" spans="2:2">
      <c r="B4399" s="134"/>
    </row>
    <row r="4400" spans="2:2">
      <c r="B4400" s="134"/>
    </row>
    <row r="4401" spans="2:2">
      <c r="B4401" s="134"/>
    </row>
    <row r="4402" spans="2:2">
      <c r="B4402" s="134"/>
    </row>
    <row r="4403" spans="2:2">
      <c r="B4403" s="134"/>
    </row>
    <row r="4404" spans="2:2">
      <c r="B4404" s="134"/>
    </row>
    <row r="4405" spans="2:2">
      <c r="B4405" s="134"/>
    </row>
    <row r="4406" spans="2:2">
      <c r="B4406" s="134"/>
    </row>
    <row r="4407" spans="2:2">
      <c r="B4407" s="134"/>
    </row>
    <row r="4408" spans="2:2">
      <c r="B4408" s="134"/>
    </row>
    <row r="4409" spans="2:2">
      <c r="B4409" s="134"/>
    </row>
    <row r="4410" spans="2:2">
      <c r="B4410" s="134"/>
    </row>
    <row r="4411" spans="2:2">
      <c r="B4411" s="134"/>
    </row>
    <row r="4412" spans="2:2">
      <c r="B4412" s="134"/>
    </row>
    <row r="4413" spans="2:2">
      <c r="B4413" s="134"/>
    </row>
    <row r="4414" spans="2:2">
      <c r="B4414" s="134"/>
    </row>
    <row r="4415" spans="2:2">
      <c r="B4415" s="134"/>
    </row>
    <row r="4416" spans="2:2">
      <c r="B4416" s="134"/>
    </row>
    <row r="4417" spans="2:2">
      <c r="B4417" s="134"/>
    </row>
    <row r="4418" spans="2:2">
      <c r="B4418" s="134"/>
    </row>
    <row r="4419" spans="2:2">
      <c r="B4419" s="134"/>
    </row>
    <row r="4420" spans="2:2">
      <c r="B4420" s="134"/>
    </row>
    <row r="4421" spans="2:2">
      <c r="B4421" s="134"/>
    </row>
    <row r="4422" spans="2:2">
      <c r="B4422" s="134"/>
    </row>
    <row r="4423" spans="2:2">
      <c r="B4423" s="134"/>
    </row>
    <row r="4424" spans="2:2">
      <c r="B4424" s="134"/>
    </row>
    <row r="4425" spans="2:2">
      <c r="B4425" s="134"/>
    </row>
    <row r="4426" spans="2:2">
      <c r="B4426" s="134"/>
    </row>
    <row r="4427" spans="2:2">
      <c r="B4427" s="134"/>
    </row>
    <row r="4428" spans="2:2">
      <c r="B4428" s="134"/>
    </row>
    <row r="4429" spans="2:2">
      <c r="B4429" s="134"/>
    </row>
    <row r="4430" spans="2:2">
      <c r="B4430" s="134"/>
    </row>
    <row r="4431" spans="2:2">
      <c r="B4431" s="134"/>
    </row>
    <row r="4432" spans="2:2">
      <c r="B4432" s="134"/>
    </row>
    <row r="4433" spans="2:2">
      <c r="B4433" s="134"/>
    </row>
    <row r="4434" spans="2:2">
      <c r="B4434" s="134"/>
    </row>
    <row r="4435" spans="2:2">
      <c r="B4435" s="134"/>
    </row>
    <row r="4436" spans="2:2">
      <c r="B4436" s="134"/>
    </row>
    <row r="4437" spans="2:2">
      <c r="B4437" s="134"/>
    </row>
    <row r="4438" spans="2:2">
      <c r="B4438" s="134"/>
    </row>
    <row r="4439" spans="2:2">
      <c r="B4439" s="134"/>
    </row>
    <row r="4440" spans="2:2">
      <c r="B4440" s="134"/>
    </row>
    <row r="4441" spans="2:2">
      <c r="B4441" s="134"/>
    </row>
    <row r="4442" spans="2:2">
      <c r="B4442" s="134"/>
    </row>
    <row r="4443" spans="2:2">
      <c r="B4443" s="134"/>
    </row>
    <row r="4444" spans="2:2">
      <c r="B4444" s="134"/>
    </row>
    <row r="4445" spans="2:2">
      <c r="B4445" s="134"/>
    </row>
    <row r="4446" spans="2:2">
      <c r="B4446" s="134"/>
    </row>
    <row r="4447" spans="2:2">
      <c r="B4447" s="134"/>
    </row>
    <row r="4448" spans="2:2">
      <c r="B4448" s="134"/>
    </row>
    <row r="4449" spans="2:2">
      <c r="B4449" s="134"/>
    </row>
    <row r="4450" spans="2:2">
      <c r="B4450" s="134"/>
    </row>
    <row r="4451" spans="2:2">
      <c r="B4451" s="134"/>
    </row>
    <row r="4452" spans="2:2">
      <c r="B4452" s="134"/>
    </row>
    <row r="4453" spans="2:2">
      <c r="B4453" s="134"/>
    </row>
    <row r="4454" spans="2:2">
      <c r="B4454" s="134"/>
    </row>
    <row r="4455" spans="2:2">
      <c r="B4455" s="134"/>
    </row>
    <row r="4456" spans="2:2">
      <c r="B4456" s="134"/>
    </row>
    <row r="4457" spans="2:2">
      <c r="B4457" s="134"/>
    </row>
    <row r="4458" spans="2:2">
      <c r="B4458" s="134"/>
    </row>
    <row r="4459" spans="2:2">
      <c r="B4459" s="134"/>
    </row>
    <row r="4460" spans="2:2">
      <c r="B4460" s="134"/>
    </row>
    <row r="4461" spans="2:2">
      <c r="B4461" s="134"/>
    </row>
    <row r="4462" spans="2:2">
      <c r="B4462" s="134"/>
    </row>
    <row r="4463" spans="2:2">
      <c r="B4463" s="134"/>
    </row>
    <row r="4464" spans="2:2">
      <c r="B4464" s="134"/>
    </row>
    <row r="4465" spans="2:2">
      <c r="B4465" s="134"/>
    </row>
    <row r="4466" spans="2:2">
      <c r="B4466" s="134"/>
    </row>
    <row r="4467" spans="2:2">
      <c r="B4467" s="134"/>
    </row>
    <row r="4468" spans="2:2">
      <c r="B4468" s="134"/>
    </row>
    <row r="4469" spans="2:2">
      <c r="B4469" s="134"/>
    </row>
    <row r="4470" spans="2:2">
      <c r="B4470" s="134"/>
    </row>
    <row r="4471" spans="2:2">
      <c r="B4471" s="134"/>
    </row>
    <row r="4472" spans="2:2">
      <c r="B4472" s="134"/>
    </row>
    <row r="4473" spans="2:2">
      <c r="B4473" s="134"/>
    </row>
    <row r="4474" spans="2:2">
      <c r="B4474" s="134"/>
    </row>
    <row r="4475" spans="2:2">
      <c r="B4475" s="134"/>
    </row>
    <row r="4476" spans="2:2">
      <c r="B4476" s="134"/>
    </row>
    <row r="4477" spans="2:2">
      <c r="B4477" s="134"/>
    </row>
    <row r="4478" spans="2:2">
      <c r="B4478" s="134"/>
    </row>
    <row r="4479" spans="2:2">
      <c r="B4479" s="134"/>
    </row>
    <row r="4480" spans="2:2">
      <c r="B4480" s="134"/>
    </row>
    <row r="4481" spans="2:2">
      <c r="B4481" s="134"/>
    </row>
    <row r="4482" spans="2:2">
      <c r="B4482" s="134"/>
    </row>
    <row r="4483" spans="2:2">
      <c r="B4483" s="134"/>
    </row>
    <row r="4484" spans="2:2">
      <c r="B4484" s="134"/>
    </row>
    <row r="4485" spans="2:2">
      <c r="B4485" s="134"/>
    </row>
    <row r="4486" spans="2:2">
      <c r="B4486" s="134"/>
    </row>
    <row r="4487" spans="2:2">
      <c r="B4487" s="134"/>
    </row>
    <row r="4488" spans="2:2">
      <c r="B4488" s="134"/>
    </row>
    <row r="4489" spans="2:2">
      <c r="B4489" s="134"/>
    </row>
    <row r="4490" spans="2:2">
      <c r="B4490" s="134"/>
    </row>
    <row r="4491" spans="2:2">
      <c r="B4491" s="134"/>
    </row>
    <row r="4492" spans="2:2">
      <c r="B4492" s="134"/>
    </row>
    <row r="4493" spans="2:2">
      <c r="B4493" s="134"/>
    </row>
    <row r="4494" spans="2:2">
      <c r="B4494" s="134"/>
    </row>
    <row r="4495" spans="2:2">
      <c r="B4495" s="134"/>
    </row>
    <row r="4496" spans="2:2">
      <c r="B4496" s="134"/>
    </row>
    <row r="4497" spans="2:2">
      <c r="B4497" s="134"/>
    </row>
    <row r="4498" spans="2:2">
      <c r="B4498" s="134"/>
    </row>
    <row r="4499" spans="2:2">
      <c r="B4499" s="134"/>
    </row>
    <row r="4500" spans="2:2">
      <c r="B4500" s="134"/>
    </row>
    <row r="4501" spans="2:2">
      <c r="B4501" s="134"/>
    </row>
    <row r="4502" spans="2:2">
      <c r="B4502" s="134"/>
    </row>
    <row r="4503" spans="2:2">
      <c r="B4503" s="134"/>
    </row>
    <row r="4504" spans="2:2">
      <c r="B4504" s="134"/>
    </row>
    <row r="4505" spans="2:2">
      <c r="B4505" s="134"/>
    </row>
    <row r="4506" spans="2:2">
      <c r="B4506" s="134"/>
    </row>
    <row r="4507" spans="2:2">
      <c r="B4507" s="134"/>
    </row>
    <row r="4508" spans="2:2">
      <c r="B4508" s="134"/>
    </row>
    <row r="4509" spans="2:2">
      <c r="B4509" s="134"/>
    </row>
    <row r="4510" spans="2:2">
      <c r="B4510" s="134"/>
    </row>
    <row r="4511" spans="2:2">
      <c r="B4511" s="134"/>
    </row>
    <row r="4512" spans="2:2">
      <c r="B4512" s="134"/>
    </row>
    <row r="4513" spans="2:2">
      <c r="B4513" s="134"/>
    </row>
    <row r="4514" spans="2:2">
      <c r="B4514" s="134"/>
    </row>
    <row r="4515" spans="2:2">
      <c r="B4515" s="134"/>
    </row>
    <row r="4516" spans="2:2">
      <c r="B4516" s="134"/>
    </row>
    <row r="4517" spans="2:2">
      <c r="B4517" s="134"/>
    </row>
    <row r="4518" spans="2:2">
      <c r="B4518" s="134"/>
    </row>
    <row r="4519" spans="2:2">
      <c r="B4519" s="134"/>
    </row>
    <row r="4520" spans="2:2">
      <c r="B4520" s="134"/>
    </row>
    <row r="4521" spans="2:2">
      <c r="B4521" s="134"/>
    </row>
    <row r="4522" spans="2:2">
      <c r="B4522" s="134"/>
    </row>
    <row r="4523" spans="2:2">
      <c r="B4523" s="134"/>
    </row>
    <row r="4524" spans="2:2">
      <c r="B4524" s="134"/>
    </row>
    <row r="4525" spans="2:2">
      <c r="B4525" s="134"/>
    </row>
    <row r="4526" spans="2:2">
      <c r="B4526" s="134"/>
    </row>
    <row r="4527" spans="2:2">
      <c r="B4527" s="134"/>
    </row>
    <row r="4528" spans="2:2">
      <c r="B4528" s="134"/>
    </row>
    <row r="4529" spans="2:2">
      <c r="B4529" s="134"/>
    </row>
    <row r="4530" spans="2:2">
      <c r="B4530" s="134"/>
    </row>
    <row r="4531" spans="2:2">
      <c r="B4531" s="134"/>
    </row>
    <row r="4532" spans="2:2">
      <c r="B4532" s="134"/>
    </row>
    <row r="4533" spans="2:2">
      <c r="B4533" s="134"/>
    </row>
    <row r="4534" spans="2:2">
      <c r="B4534" s="134"/>
    </row>
    <row r="4535" spans="2:2">
      <c r="B4535" s="134"/>
    </row>
    <row r="4536" spans="2:2">
      <c r="B4536" s="134"/>
    </row>
    <row r="4537" spans="2:2">
      <c r="B4537" s="134"/>
    </row>
    <row r="4538" spans="2:2">
      <c r="B4538" s="134"/>
    </row>
    <row r="4539" spans="2:2">
      <c r="B4539" s="134"/>
    </row>
    <row r="4540" spans="2:2">
      <c r="B4540" s="134"/>
    </row>
    <row r="4541" spans="2:2">
      <c r="B4541" s="134"/>
    </row>
    <row r="4542" spans="2:2">
      <c r="B4542" s="134"/>
    </row>
    <row r="4543" spans="2:2">
      <c r="B4543" s="134"/>
    </row>
    <row r="4544" spans="2:2">
      <c r="B4544" s="134"/>
    </row>
    <row r="4545" spans="2:2">
      <c r="B4545" s="134"/>
    </row>
    <row r="4546" spans="2:2">
      <c r="B4546" s="134"/>
    </row>
    <row r="4547" spans="2:2">
      <c r="B4547" s="134"/>
    </row>
    <row r="4548" spans="2:2">
      <c r="B4548" s="134"/>
    </row>
    <row r="4549" spans="2:2">
      <c r="B4549" s="134"/>
    </row>
    <row r="4550" spans="2:2">
      <c r="B4550" s="134"/>
    </row>
    <row r="4551" spans="2:2">
      <c r="B4551" s="134"/>
    </row>
    <row r="4552" spans="2:2">
      <c r="B4552" s="134"/>
    </row>
    <row r="4553" spans="2:2">
      <c r="B4553" s="134"/>
    </row>
    <row r="4554" spans="2:2">
      <c r="B4554" s="134"/>
    </row>
    <row r="4555" spans="2:2">
      <c r="B4555" s="134"/>
    </row>
    <row r="4556" spans="2:2">
      <c r="B4556" s="134"/>
    </row>
    <row r="4557" spans="2:2">
      <c r="B4557" s="134"/>
    </row>
    <row r="4558" spans="2:2">
      <c r="B4558" s="134"/>
    </row>
    <row r="4559" spans="2:2">
      <c r="B4559" s="134"/>
    </row>
    <row r="4560" spans="2:2">
      <c r="B4560" s="134"/>
    </row>
    <row r="4561" spans="2:2">
      <c r="B4561" s="134"/>
    </row>
    <row r="4562" spans="2:2">
      <c r="B4562" s="134"/>
    </row>
    <row r="4563" spans="2:2">
      <c r="B4563" s="134"/>
    </row>
    <row r="4564" spans="2:2">
      <c r="B4564" s="134"/>
    </row>
    <row r="4565" spans="2:2">
      <c r="B4565" s="134"/>
    </row>
    <row r="4566" spans="2:2">
      <c r="B4566" s="134"/>
    </row>
    <row r="4567" spans="2:2">
      <c r="B4567" s="134"/>
    </row>
    <row r="4568" spans="2:2">
      <c r="B4568" s="134"/>
    </row>
    <row r="4569" spans="2:2">
      <c r="B4569" s="134"/>
    </row>
    <row r="4570" spans="2:2">
      <c r="B4570" s="134"/>
    </row>
    <row r="4571" spans="2:2">
      <c r="B4571" s="134"/>
    </row>
    <row r="4572" spans="2:2">
      <c r="B4572" s="134"/>
    </row>
    <row r="4573" spans="2:2">
      <c r="B4573" s="134"/>
    </row>
    <row r="4574" spans="2:2">
      <c r="B4574" s="134"/>
    </row>
    <row r="4575" spans="2:2">
      <c r="B4575" s="134"/>
    </row>
    <row r="4576" spans="2:2">
      <c r="B4576" s="134"/>
    </row>
    <row r="4577" spans="2:2">
      <c r="B4577" s="134"/>
    </row>
    <row r="4578" spans="2:2">
      <c r="B4578" s="134"/>
    </row>
    <row r="4579" spans="2:2">
      <c r="B4579" s="134"/>
    </row>
    <row r="4580" spans="2:2">
      <c r="B4580" s="134"/>
    </row>
    <row r="4581" spans="2:2">
      <c r="B4581" s="134"/>
    </row>
    <row r="4582" spans="2:2">
      <c r="B4582" s="134"/>
    </row>
    <row r="4583" spans="2:2">
      <c r="B4583" s="134"/>
    </row>
    <row r="4584" spans="2:2">
      <c r="B4584" s="134"/>
    </row>
    <row r="4585" spans="2:2">
      <c r="B4585" s="134"/>
    </row>
    <row r="4586" spans="2:2">
      <c r="B4586" s="134"/>
    </row>
    <row r="4587" spans="2:2">
      <c r="B4587" s="134"/>
    </row>
    <row r="4588" spans="2:2">
      <c r="B4588" s="134"/>
    </row>
    <row r="4589" spans="2:2">
      <c r="B4589" s="134"/>
    </row>
    <row r="4590" spans="2:2">
      <c r="B4590" s="134"/>
    </row>
    <row r="4591" spans="2:2">
      <c r="B4591" s="134"/>
    </row>
    <row r="4592" spans="2:2">
      <c r="B4592" s="134"/>
    </row>
    <row r="4593" spans="2:2">
      <c r="B4593" s="134"/>
    </row>
    <row r="4594" spans="2:2">
      <c r="B4594" s="134"/>
    </row>
    <row r="4595" spans="2:2">
      <c r="B4595" s="134"/>
    </row>
    <row r="4596" spans="2:2">
      <c r="B4596" s="134"/>
    </row>
    <row r="4597" spans="2:2">
      <c r="B4597" s="134"/>
    </row>
    <row r="4598" spans="2:2">
      <c r="B4598" s="134"/>
    </row>
    <row r="4599" spans="2:2">
      <c r="B4599" s="134"/>
    </row>
    <row r="4600" spans="2:2">
      <c r="B4600" s="134"/>
    </row>
    <row r="4601" spans="2:2">
      <c r="B4601" s="134"/>
    </row>
    <row r="4602" spans="2:2">
      <c r="B4602" s="134"/>
    </row>
    <row r="4603" spans="2:2">
      <c r="B4603" s="134"/>
    </row>
    <row r="4604" spans="2:2">
      <c r="B4604" s="134"/>
    </row>
    <row r="4605" spans="2:2">
      <c r="B4605" s="134"/>
    </row>
    <row r="4606" spans="2:2">
      <c r="B4606" s="134"/>
    </row>
    <row r="4607" spans="2:2">
      <c r="B4607" s="134"/>
    </row>
    <row r="4608" spans="2:2">
      <c r="B4608" s="134"/>
    </row>
    <row r="4609" spans="2:2">
      <c r="B4609" s="134"/>
    </row>
    <row r="4610" spans="2:2">
      <c r="B4610" s="134"/>
    </row>
    <row r="4611" spans="2:2">
      <c r="B4611" s="134"/>
    </row>
    <row r="4612" spans="2:2">
      <c r="B4612" s="134"/>
    </row>
    <row r="4613" spans="2:2">
      <c r="B4613" s="134"/>
    </row>
    <row r="4614" spans="2:2">
      <c r="B4614" s="134"/>
    </row>
    <row r="4615" spans="2:2">
      <c r="B4615" s="134"/>
    </row>
    <row r="4616" spans="2:2">
      <c r="B4616" s="134"/>
    </row>
    <row r="4617" spans="2:2">
      <c r="B4617" s="134"/>
    </row>
    <row r="4618" spans="2:2">
      <c r="B4618" s="134"/>
    </row>
    <row r="4619" spans="2:2">
      <c r="B4619" s="134"/>
    </row>
    <row r="4620" spans="2:2">
      <c r="B4620" s="134"/>
    </row>
    <row r="4621" spans="2:2">
      <c r="B4621" s="134"/>
    </row>
    <row r="4622" spans="2:2">
      <c r="B4622" s="134"/>
    </row>
    <row r="4623" spans="2:2">
      <c r="B4623" s="134"/>
    </row>
    <row r="4624" spans="2:2">
      <c r="B4624" s="134"/>
    </row>
    <row r="4625" spans="2:2">
      <c r="B4625" s="134"/>
    </row>
    <row r="4626" spans="2:2">
      <c r="B4626" s="134"/>
    </row>
    <row r="4627" spans="2:2">
      <c r="B4627" s="134"/>
    </row>
    <row r="4628" spans="2:2">
      <c r="B4628" s="134"/>
    </row>
    <row r="4629" spans="2:2">
      <c r="B4629" s="134"/>
    </row>
    <row r="4630" spans="2:2">
      <c r="B4630" s="134"/>
    </row>
    <row r="4631" spans="2:2">
      <c r="B4631" s="134"/>
    </row>
    <row r="4632" spans="2:2">
      <c r="B4632" s="134"/>
    </row>
    <row r="4633" spans="2:2">
      <c r="B4633" s="134"/>
    </row>
    <row r="4634" spans="2:2">
      <c r="B4634" s="134"/>
    </row>
    <row r="4635" spans="2:2">
      <c r="B4635" s="134"/>
    </row>
    <row r="4636" spans="2:2">
      <c r="B4636" s="134"/>
    </row>
    <row r="4637" spans="2:2">
      <c r="B4637" s="134"/>
    </row>
    <row r="4638" spans="2:2">
      <c r="B4638" s="134"/>
    </row>
    <row r="4639" spans="2:2">
      <c r="B4639" s="134"/>
    </row>
    <row r="4640" spans="2:2">
      <c r="B4640" s="134"/>
    </row>
    <row r="4641" spans="2:2">
      <c r="B4641" s="134"/>
    </row>
    <row r="4642" spans="2:2">
      <c r="B4642" s="134"/>
    </row>
    <row r="4643" spans="2:2">
      <c r="B4643" s="134"/>
    </row>
    <row r="4644" spans="2:2">
      <c r="B4644" s="134"/>
    </row>
    <row r="4645" spans="2:2">
      <c r="B4645" s="134"/>
    </row>
    <row r="4646" spans="2:2">
      <c r="B4646" s="134"/>
    </row>
    <row r="4647" spans="2:2">
      <c r="B4647" s="134"/>
    </row>
    <row r="4648" spans="2:2">
      <c r="B4648" s="134"/>
    </row>
    <row r="4649" spans="2:2">
      <c r="B4649" s="134"/>
    </row>
    <row r="4650" spans="2:2">
      <c r="B4650" s="134"/>
    </row>
    <row r="4651" spans="2:2">
      <c r="B4651" s="134"/>
    </row>
    <row r="4652" spans="2:2">
      <c r="B4652" s="134"/>
    </row>
    <row r="4653" spans="2:2">
      <c r="B4653" s="134"/>
    </row>
    <row r="4654" spans="2:2">
      <c r="B4654" s="134"/>
    </row>
    <row r="4655" spans="2:2">
      <c r="B4655" s="134"/>
    </row>
    <row r="4656" spans="2:2">
      <c r="B4656" s="134"/>
    </row>
    <row r="4657" spans="2:2">
      <c r="B4657" s="134"/>
    </row>
    <row r="4658" spans="2:2">
      <c r="B4658" s="134"/>
    </row>
    <row r="4659" spans="2:2">
      <c r="B4659" s="134"/>
    </row>
    <row r="4660" spans="2:2">
      <c r="B4660" s="134"/>
    </row>
    <row r="4661" spans="2:2">
      <c r="B4661" s="134"/>
    </row>
    <row r="4662" spans="2:2">
      <c r="B4662" s="134"/>
    </row>
    <row r="4663" spans="2:2">
      <c r="B4663" s="134"/>
    </row>
    <row r="4664" spans="2:2">
      <c r="B4664" s="134"/>
    </row>
    <row r="4665" spans="2:2">
      <c r="B4665" s="134"/>
    </row>
    <row r="4666" spans="2:2">
      <c r="B4666" s="134"/>
    </row>
    <row r="4667" spans="2:2">
      <c r="B4667" s="134"/>
    </row>
    <row r="4668" spans="2:2">
      <c r="B4668" s="134"/>
    </row>
    <row r="4669" spans="2:2">
      <c r="B4669" s="134"/>
    </row>
    <row r="4670" spans="2:2">
      <c r="B4670" s="134"/>
    </row>
    <row r="4671" spans="2:2">
      <c r="B4671" s="134"/>
    </row>
    <row r="4672" spans="2:2">
      <c r="B4672" s="134"/>
    </row>
    <row r="4673" spans="2:2">
      <c r="B4673" s="134"/>
    </row>
    <row r="4674" spans="2:2">
      <c r="B4674" s="134"/>
    </row>
    <row r="4675" spans="2:2">
      <c r="B4675" s="134"/>
    </row>
    <row r="4676" spans="2:2">
      <c r="B4676" s="134"/>
    </row>
    <row r="4677" spans="2:2">
      <c r="B4677" s="134"/>
    </row>
    <row r="4678" spans="2:2">
      <c r="B4678" s="134"/>
    </row>
    <row r="4679" spans="2:2">
      <c r="B4679" s="134"/>
    </row>
    <row r="4680" spans="2:2">
      <c r="B4680" s="134"/>
    </row>
    <row r="4681" spans="2:2">
      <c r="B4681" s="134"/>
    </row>
    <row r="4682" spans="2:2">
      <c r="B4682" s="134"/>
    </row>
    <row r="4683" spans="2:2">
      <c r="B4683" s="134"/>
    </row>
    <row r="4684" spans="2:2">
      <c r="B4684" s="134"/>
    </row>
    <row r="4685" spans="2:2">
      <c r="B4685" s="134"/>
    </row>
    <row r="4686" spans="2:2">
      <c r="B4686" s="134"/>
    </row>
    <row r="4687" spans="2:2">
      <c r="B4687" s="134"/>
    </row>
    <row r="4688" spans="2:2">
      <c r="B4688" s="134"/>
    </row>
    <row r="4689" spans="2:2">
      <c r="B4689" s="134"/>
    </row>
    <row r="4690" spans="2:2">
      <c r="B4690" s="134"/>
    </row>
    <row r="4691" spans="2:2">
      <c r="B4691" s="134"/>
    </row>
    <row r="4692" spans="2:2">
      <c r="B4692" s="134"/>
    </row>
    <row r="4693" spans="2:2">
      <c r="B4693" s="134"/>
    </row>
    <row r="4694" spans="2:2">
      <c r="B4694" s="134"/>
    </row>
    <row r="4695" spans="2:2">
      <c r="B4695" s="134"/>
    </row>
    <row r="4696" spans="2:2">
      <c r="B4696" s="134"/>
    </row>
    <row r="4697" spans="2:2">
      <c r="B4697" s="134"/>
    </row>
    <row r="4698" spans="2:2">
      <c r="B4698" s="134"/>
    </row>
    <row r="4699" spans="2:2">
      <c r="B4699" s="134"/>
    </row>
    <row r="4700" spans="2:2">
      <c r="B4700" s="134"/>
    </row>
    <row r="4701" spans="2:2">
      <c r="B4701" s="134"/>
    </row>
    <row r="4702" spans="2:2">
      <c r="B4702" s="134"/>
    </row>
    <row r="4703" spans="2:2">
      <c r="B4703" s="134"/>
    </row>
    <row r="4704" spans="2:2">
      <c r="B4704" s="134"/>
    </row>
    <row r="4705" spans="2:2">
      <c r="B4705" s="134"/>
    </row>
    <row r="4706" spans="2:2">
      <c r="B4706" s="134"/>
    </row>
    <row r="4707" spans="2:2">
      <c r="B4707" s="134"/>
    </row>
    <row r="4708" spans="2:2">
      <c r="B4708" s="134"/>
    </row>
    <row r="4709" spans="2:2">
      <c r="B4709" s="134"/>
    </row>
    <row r="4710" spans="2:2">
      <c r="B4710" s="134"/>
    </row>
    <row r="4711" spans="2:2">
      <c r="B4711" s="134"/>
    </row>
    <row r="4712" spans="2:2">
      <c r="B4712" s="134"/>
    </row>
    <row r="4713" spans="2:2">
      <c r="B4713" s="134"/>
    </row>
    <row r="4714" spans="2:2">
      <c r="B4714" s="134"/>
    </row>
    <row r="4715" spans="2:2">
      <c r="B4715" s="134"/>
    </row>
    <row r="4716" spans="2:2">
      <c r="B4716" s="134"/>
    </row>
    <row r="4717" spans="2:2">
      <c r="B4717" s="134"/>
    </row>
    <row r="4718" spans="2:2">
      <c r="B4718" s="134"/>
    </row>
    <row r="4719" spans="2:2">
      <c r="B4719" s="134"/>
    </row>
    <row r="4720" spans="2:2">
      <c r="B4720" s="134"/>
    </row>
    <row r="4721" spans="2:2">
      <c r="B4721" s="134"/>
    </row>
    <row r="4722" spans="2:2">
      <c r="B4722" s="134"/>
    </row>
    <row r="4723" spans="2:2">
      <c r="B4723" s="134"/>
    </row>
    <row r="4724" spans="2:2">
      <c r="B4724" s="134"/>
    </row>
    <row r="4725" spans="2:2">
      <c r="B4725" s="134"/>
    </row>
    <row r="4726" spans="2:2">
      <c r="B4726" s="134"/>
    </row>
    <row r="4727" spans="2:2">
      <c r="B4727" s="134"/>
    </row>
    <row r="4728" spans="2:2">
      <c r="B4728" s="134"/>
    </row>
    <row r="4729" spans="2:2">
      <c r="B4729" s="134"/>
    </row>
    <row r="4730" spans="2:2">
      <c r="B4730" s="134"/>
    </row>
    <row r="4731" spans="2:2">
      <c r="B4731" s="134"/>
    </row>
    <row r="4732" spans="2:2">
      <c r="B4732" s="134"/>
    </row>
    <row r="4733" spans="2:2">
      <c r="B4733" s="134"/>
    </row>
    <row r="4734" spans="2:2">
      <c r="B4734" s="134"/>
    </row>
    <row r="4735" spans="2:2">
      <c r="B4735" s="134"/>
    </row>
    <row r="4736" spans="2:2">
      <c r="B4736" s="134"/>
    </row>
    <row r="4737" spans="2:2">
      <c r="B4737" s="134"/>
    </row>
    <row r="4738" spans="2:2">
      <c r="B4738" s="134"/>
    </row>
    <row r="4739" spans="2:2">
      <c r="B4739" s="134"/>
    </row>
    <row r="4740" spans="2:2">
      <c r="B4740" s="134"/>
    </row>
    <row r="4741" spans="2:2">
      <c r="B4741" s="134"/>
    </row>
    <row r="4742" spans="2:2">
      <c r="B4742" s="134"/>
    </row>
    <row r="4743" spans="2:2">
      <c r="B4743" s="134"/>
    </row>
    <row r="4744" spans="2:2">
      <c r="B4744" s="134"/>
    </row>
    <row r="4745" spans="2:2">
      <c r="B4745" s="134"/>
    </row>
    <row r="4746" spans="2:2">
      <c r="B4746" s="134"/>
    </row>
    <row r="4747" spans="2:2">
      <c r="B4747" s="134"/>
    </row>
    <row r="4748" spans="2:2">
      <c r="B4748" s="134"/>
    </row>
    <row r="4749" spans="2:2">
      <c r="B4749" s="134"/>
    </row>
    <row r="4750" spans="2:2">
      <c r="B4750" s="134"/>
    </row>
    <row r="4751" spans="2:2">
      <c r="B4751" s="134"/>
    </row>
    <row r="4752" spans="2:2">
      <c r="B4752" s="134"/>
    </row>
    <row r="4753" spans="2:2">
      <c r="B4753" s="134"/>
    </row>
    <row r="4754" spans="2:2">
      <c r="B4754" s="134"/>
    </row>
    <row r="4755" spans="2:2">
      <c r="B4755" s="134"/>
    </row>
    <row r="4756" spans="2:2">
      <c r="B4756" s="134"/>
    </row>
    <row r="4757" spans="2:2">
      <c r="B4757" s="134"/>
    </row>
    <row r="4758" spans="2:2">
      <c r="B4758" s="134"/>
    </row>
    <row r="4759" spans="2:2">
      <c r="B4759" s="134"/>
    </row>
    <row r="4760" spans="2:2">
      <c r="B4760" s="134"/>
    </row>
    <row r="4761" spans="2:2">
      <c r="B4761" s="134"/>
    </row>
    <row r="4762" spans="2:2">
      <c r="B4762" s="134"/>
    </row>
    <row r="4763" spans="2:2">
      <c r="B4763" s="134"/>
    </row>
    <row r="4764" spans="2:2">
      <c r="B4764" s="134"/>
    </row>
    <row r="4765" spans="2:2">
      <c r="B4765" s="134"/>
    </row>
    <row r="4766" spans="2:2">
      <c r="B4766" s="134"/>
    </row>
    <row r="4767" spans="2:2">
      <c r="B4767" s="134"/>
    </row>
    <row r="4768" spans="2:2">
      <c r="B4768" s="134"/>
    </row>
    <row r="4769" spans="2:2">
      <c r="B4769" s="134"/>
    </row>
    <row r="4770" spans="2:2">
      <c r="B4770" s="134"/>
    </row>
    <row r="4771" spans="2:2">
      <c r="B4771" s="134"/>
    </row>
    <row r="4772" spans="2:2">
      <c r="B4772" s="134"/>
    </row>
    <row r="4773" spans="2:2">
      <c r="B4773" s="134"/>
    </row>
    <row r="4774" spans="2:2">
      <c r="B4774" s="134"/>
    </row>
    <row r="4775" spans="2:2">
      <c r="B4775" s="134"/>
    </row>
    <row r="4776" spans="2:2">
      <c r="B4776" s="134"/>
    </row>
    <row r="4777" spans="2:2">
      <c r="B4777" s="134"/>
    </row>
    <row r="4778" spans="2:2">
      <c r="B4778" s="134"/>
    </row>
    <row r="4779" spans="2:2">
      <c r="B4779" s="134"/>
    </row>
    <row r="4780" spans="2:2">
      <c r="B4780" s="134"/>
    </row>
    <row r="4781" spans="2:2">
      <c r="B4781" s="134"/>
    </row>
    <row r="4782" spans="2:2">
      <c r="B4782" s="134"/>
    </row>
    <row r="4783" spans="2:2">
      <c r="B4783" s="134"/>
    </row>
    <row r="4784" spans="2:2">
      <c r="B4784" s="134"/>
    </row>
    <row r="4785" spans="2:2">
      <c r="B4785" s="134"/>
    </row>
    <row r="4786" spans="2:2">
      <c r="B4786" s="134"/>
    </row>
    <row r="4787" spans="2:2">
      <c r="B4787" s="134"/>
    </row>
    <row r="4788" spans="2:2">
      <c r="B4788" s="134"/>
    </row>
    <row r="4789" spans="2:2">
      <c r="B4789" s="134"/>
    </row>
    <row r="4790" spans="2:2">
      <c r="B4790" s="134"/>
    </row>
    <row r="4791" spans="2:2">
      <c r="B4791" s="134"/>
    </row>
    <row r="4792" spans="2:2">
      <c r="B4792" s="134"/>
    </row>
    <row r="4793" spans="2:2">
      <c r="B4793" s="134"/>
    </row>
    <row r="4794" spans="2:2">
      <c r="B4794" s="134"/>
    </row>
    <row r="4795" spans="2:2">
      <c r="B4795" s="134"/>
    </row>
    <row r="4796" spans="2:2">
      <c r="B4796" s="134"/>
    </row>
    <row r="4797" spans="2:2">
      <c r="B4797" s="134"/>
    </row>
    <row r="4798" spans="2:2">
      <c r="B4798" s="134"/>
    </row>
    <row r="4799" spans="2:2">
      <c r="B4799" s="134"/>
    </row>
    <row r="4800" spans="2:2">
      <c r="B4800" s="134"/>
    </row>
    <row r="4801" spans="2:2">
      <c r="B4801" s="134"/>
    </row>
    <row r="4802" spans="2:2">
      <c r="B4802" s="134"/>
    </row>
    <row r="4803" spans="2:2">
      <c r="B4803" s="134"/>
    </row>
    <row r="4804" spans="2:2">
      <c r="B4804" s="134"/>
    </row>
    <row r="4805" spans="2:2">
      <c r="B4805" s="134"/>
    </row>
    <row r="4806" spans="2:2">
      <c r="B4806" s="134"/>
    </row>
    <row r="4807" spans="2:2">
      <c r="B4807" s="134"/>
    </row>
    <row r="4808" spans="2:2">
      <c r="B4808" s="134"/>
    </row>
    <row r="4809" spans="2:2">
      <c r="B4809" s="134"/>
    </row>
    <row r="4810" spans="2:2">
      <c r="B4810" s="134"/>
    </row>
    <row r="4811" spans="2:2">
      <c r="B4811" s="134"/>
    </row>
    <row r="4812" spans="2:2">
      <c r="B4812" s="134"/>
    </row>
    <row r="4813" spans="2:2">
      <c r="B4813" s="134"/>
    </row>
    <row r="4814" spans="2:2">
      <c r="B4814" s="134"/>
    </row>
    <row r="4815" spans="2:2">
      <c r="B4815" s="134"/>
    </row>
    <row r="4816" spans="2:2">
      <c r="B4816" s="134"/>
    </row>
    <row r="4817" spans="2:2">
      <c r="B4817" s="134"/>
    </row>
    <row r="4818" spans="2:2">
      <c r="B4818" s="134"/>
    </row>
    <row r="4819" spans="2:2">
      <c r="B4819" s="134"/>
    </row>
    <row r="4820" spans="2:2">
      <c r="B4820" s="134"/>
    </row>
    <row r="4821" spans="2:2">
      <c r="B4821" s="134"/>
    </row>
    <row r="4822" spans="2:2">
      <c r="B4822" s="134"/>
    </row>
    <row r="4823" spans="2:2">
      <c r="B4823" s="134"/>
    </row>
    <row r="4824" spans="2:2">
      <c r="B4824" s="134"/>
    </row>
    <row r="4825" spans="2:2">
      <c r="B4825" s="134"/>
    </row>
    <row r="4826" spans="2:2">
      <c r="B4826" s="134"/>
    </row>
    <row r="4827" spans="2:2">
      <c r="B4827" s="134"/>
    </row>
    <row r="4828" spans="2:2">
      <c r="B4828" s="134"/>
    </row>
    <row r="4829" spans="2:2">
      <c r="B4829" s="134"/>
    </row>
    <row r="4830" spans="2:2">
      <c r="B4830" s="134"/>
    </row>
    <row r="4831" spans="2:2">
      <c r="B4831" s="134"/>
    </row>
    <row r="4832" spans="2:2">
      <c r="B4832" s="134"/>
    </row>
    <row r="4833" spans="2:2">
      <c r="B4833" s="134"/>
    </row>
    <row r="4834" spans="2:2">
      <c r="B4834" s="134"/>
    </row>
    <row r="4835" spans="2:2">
      <c r="B4835" s="134"/>
    </row>
    <row r="4836" spans="2:2">
      <c r="B4836" s="134"/>
    </row>
    <row r="4837" spans="2:2">
      <c r="B4837" s="134"/>
    </row>
    <row r="4838" spans="2:2">
      <c r="B4838" s="134"/>
    </row>
    <row r="4839" spans="2:2">
      <c r="B4839" s="134"/>
    </row>
    <row r="4840" spans="2:2">
      <c r="B4840" s="134"/>
    </row>
    <row r="4841" spans="2:2">
      <c r="B4841" s="134"/>
    </row>
    <row r="4842" spans="2:2">
      <c r="B4842" s="134"/>
    </row>
    <row r="4843" spans="2:2">
      <c r="B4843" s="134"/>
    </row>
    <row r="4844" spans="2:2">
      <c r="B4844" s="134"/>
    </row>
    <row r="4845" spans="2:2">
      <c r="B4845" s="134"/>
    </row>
    <row r="4846" spans="2:2">
      <c r="B4846" s="134"/>
    </row>
    <row r="4847" spans="2:2">
      <c r="B4847" s="134"/>
    </row>
    <row r="4848" spans="2:2">
      <c r="B4848" s="134"/>
    </row>
    <row r="4849" spans="2:2">
      <c r="B4849" s="134"/>
    </row>
    <row r="4850" spans="2:2">
      <c r="B4850" s="134"/>
    </row>
    <row r="4851" spans="2:2">
      <c r="B4851" s="134"/>
    </row>
    <row r="4852" spans="2:2">
      <c r="B4852" s="134"/>
    </row>
    <row r="4853" spans="2:2">
      <c r="B4853" s="134"/>
    </row>
    <row r="4854" spans="2:2">
      <c r="B4854" s="134"/>
    </row>
    <row r="4855" spans="2:2">
      <c r="B4855" s="134"/>
    </row>
    <row r="4856" spans="2:2">
      <c r="B4856" s="134"/>
    </row>
    <row r="4857" spans="2:2">
      <c r="B4857" s="134"/>
    </row>
    <row r="4858" spans="2:2">
      <c r="B4858" s="134"/>
    </row>
    <row r="4859" spans="2:2">
      <c r="B4859" s="134"/>
    </row>
    <row r="4860" spans="2:2">
      <c r="B4860" s="134"/>
    </row>
    <row r="4861" spans="2:2">
      <c r="B4861" s="134"/>
    </row>
    <row r="4862" spans="2:2">
      <c r="B4862" s="134"/>
    </row>
    <row r="4863" spans="2:2">
      <c r="B4863" s="134"/>
    </row>
    <row r="4864" spans="2:2">
      <c r="B4864" s="134"/>
    </row>
    <row r="4865" spans="2:2">
      <c r="B4865" s="134"/>
    </row>
    <row r="4866" spans="2:2">
      <c r="B4866" s="134"/>
    </row>
    <row r="4867" spans="2:2">
      <c r="B4867" s="134"/>
    </row>
    <row r="4868" spans="2:2">
      <c r="B4868" s="134"/>
    </row>
    <row r="4869" spans="2:2">
      <c r="B4869" s="134"/>
    </row>
    <row r="4870" spans="2:2">
      <c r="B4870" s="134"/>
    </row>
    <row r="4871" spans="2:2">
      <c r="B4871" s="134"/>
    </row>
    <row r="4872" spans="2:2">
      <c r="B4872" s="134"/>
    </row>
    <row r="4873" spans="2:2">
      <c r="B4873" s="134"/>
    </row>
    <row r="4874" spans="2:2">
      <c r="B4874" s="134"/>
    </row>
    <row r="4875" spans="2:2">
      <c r="B4875" s="134"/>
    </row>
    <row r="4876" spans="2:2">
      <c r="B4876" s="134"/>
    </row>
    <row r="4877" spans="2:2">
      <c r="B4877" s="134"/>
    </row>
    <row r="4878" spans="2:2">
      <c r="B4878" s="134"/>
    </row>
    <row r="4879" spans="2:2">
      <c r="B4879" s="134"/>
    </row>
    <row r="4880" spans="2:2">
      <c r="B4880" s="134"/>
    </row>
    <row r="4881" spans="2:2">
      <c r="B4881" s="134"/>
    </row>
    <row r="4882" spans="2:2">
      <c r="B4882" s="134"/>
    </row>
    <row r="4883" spans="2:2">
      <c r="B4883" s="134"/>
    </row>
    <row r="4884" spans="2:2">
      <c r="B4884" s="134"/>
    </row>
    <row r="4885" spans="2:2">
      <c r="B4885" s="134"/>
    </row>
    <row r="4886" spans="2:2">
      <c r="B4886" s="134"/>
    </row>
    <row r="4887" spans="2:2">
      <c r="B4887" s="134"/>
    </row>
    <row r="4888" spans="2:2">
      <c r="B4888" s="134"/>
    </row>
    <row r="4889" spans="2:2">
      <c r="B4889" s="134"/>
    </row>
    <row r="4890" spans="2:2">
      <c r="B4890" s="134"/>
    </row>
    <row r="4891" spans="2:2">
      <c r="B4891" s="134"/>
    </row>
    <row r="4892" spans="2:2">
      <c r="B4892" s="134"/>
    </row>
    <row r="4893" spans="2:2">
      <c r="B4893" s="134"/>
    </row>
    <row r="4894" spans="2:2">
      <c r="B4894" s="134"/>
    </row>
    <row r="4895" spans="2:2">
      <c r="B4895" s="134"/>
    </row>
    <row r="4896" spans="2:2">
      <c r="B4896" s="134"/>
    </row>
    <row r="4897" spans="2:2">
      <c r="B4897" s="134"/>
    </row>
    <row r="4898" spans="2:2">
      <c r="B4898" s="134"/>
    </row>
    <row r="4899" spans="2:2">
      <c r="B4899" s="134"/>
    </row>
    <row r="4900" spans="2:2">
      <c r="B4900" s="134"/>
    </row>
    <row r="4901" spans="2:2">
      <c r="B4901" s="134"/>
    </row>
    <row r="4902" spans="2:2">
      <c r="B4902" s="134"/>
    </row>
    <row r="4903" spans="2:2">
      <c r="B4903" s="134"/>
    </row>
    <row r="4904" spans="2:2">
      <c r="B4904" s="134"/>
    </row>
    <row r="4905" spans="2:2">
      <c r="B4905" s="134"/>
    </row>
    <row r="4906" spans="2:2">
      <c r="B4906" s="134"/>
    </row>
    <row r="4907" spans="2:2">
      <c r="B4907" s="134"/>
    </row>
    <row r="4908" spans="2:2">
      <c r="B4908" s="134"/>
    </row>
    <row r="4909" spans="2:2">
      <c r="B4909" s="134"/>
    </row>
    <row r="4910" spans="2:2">
      <c r="B4910" s="134"/>
    </row>
    <row r="4911" spans="2:2">
      <c r="B4911" s="134"/>
    </row>
    <row r="4912" spans="2:2">
      <c r="B4912" s="134"/>
    </row>
    <row r="4913" spans="2:2">
      <c r="B4913" s="134"/>
    </row>
    <row r="4914" spans="2:2">
      <c r="B4914" s="134"/>
    </row>
    <row r="4915" spans="2:2">
      <c r="B4915" s="134"/>
    </row>
    <row r="4916" spans="2:2">
      <c r="B4916" s="134"/>
    </row>
    <row r="4917" spans="2:2">
      <c r="B4917" s="134"/>
    </row>
    <row r="4918" spans="2:2">
      <c r="B4918" s="134"/>
    </row>
    <row r="4919" spans="2:2">
      <c r="B4919" s="134"/>
    </row>
    <row r="4920" spans="2:2">
      <c r="B4920" s="134"/>
    </row>
    <row r="4921" spans="2:2">
      <c r="B4921" s="134"/>
    </row>
    <row r="4922" spans="2:2">
      <c r="B4922" s="134"/>
    </row>
    <row r="4923" spans="2:2">
      <c r="B4923" s="134"/>
    </row>
    <row r="4924" spans="2:2">
      <c r="B4924" s="134"/>
    </row>
    <row r="4925" spans="2:2">
      <c r="B4925" s="134"/>
    </row>
    <row r="4926" spans="2:2">
      <c r="B4926" s="134"/>
    </row>
    <row r="4927" spans="2:2">
      <c r="B4927" s="134"/>
    </row>
    <row r="4928" spans="2:2">
      <c r="B4928" s="134"/>
    </row>
    <row r="4929" spans="2:2">
      <c r="B4929" s="134"/>
    </row>
    <row r="4930" spans="2:2">
      <c r="B4930" s="134"/>
    </row>
    <row r="4931" spans="2:2">
      <c r="B4931" s="134"/>
    </row>
    <row r="4932" spans="2:2">
      <c r="B4932" s="134"/>
    </row>
    <row r="4933" spans="2:2">
      <c r="B4933" s="134"/>
    </row>
    <row r="4934" spans="2:2">
      <c r="B4934" s="134"/>
    </row>
    <row r="4935" spans="2:2">
      <c r="B4935" s="134"/>
    </row>
    <row r="4936" spans="2:2">
      <c r="B4936" s="134"/>
    </row>
    <row r="4937" spans="2:2">
      <c r="B4937" s="134"/>
    </row>
    <row r="4938" spans="2:2">
      <c r="B4938" s="134"/>
    </row>
    <row r="4939" spans="2:2">
      <c r="B4939" s="134"/>
    </row>
    <row r="4940" spans="2:2">
      <c r="B4940" s="134"/>
    </row>
    <row r="4941" spans="2:2">
      <c r="B4941" s="134"/>
    </row>
    <row r="4942" spans="2:2">
      <c r="B4942" s="134"/>
    </row>
    <row r="4943" spans="2:2">
      <c r="B4943" s="134"/>
    </row>
    <row r="4944" spans="2:2">
      <c r="B4944" s="134"/>
    </row>
    <row r="4945" spans="2:2">
      <c r="B4945" s="134"/>
    </row>
    <row r="4946" spans="2:2">
      <c r="B4946" s="134"/>
    </row>
    <row r="4947" spans="2:2">
      <c r="B4947" s="134"/>
    </row>
    <row r="4948" spans="2:2">
      <c r="B4948" s="134"/>
    </row>
    <row r="4949" spans="2:2">
      <c r="B4949" s="134"/>
    </row>
    <row r="4950" spans="2:2">
      <c r="B4950" s="134"/>
    </row>
    <row r="4951" spans="2:2">
      <c r="B4951" s="134"/>
    </row>
    <row r="4952" spans="2:2">
      <c r="B4952" s="134"/>
    </row>
    <row r="4953" spans="2:2">
      <c r="B4953" s="134"/>
    </row>
    <row r="4954" spans="2:2">
      <c r="B4954" s="134"/>
    </row>
    <row r="4955" spans="2:2">
      <c r="B4955" s="134"/>
    </row>
    <row r="4956" spans="2:2">
      <c r="B4956" s="134"/>
    </row>
    <row r="4957" spans="2:2">
      <c r="B4957" s="134"/>
    </row>
    <row r="4958" spans="2:2">
      <c r="B4958" s="134"/>
    </row>
    <row r="4959" spans="2:2">
      <c r="B4959" s="134"/>
    </row>
    <row r="4960" spans="2:2">
      <c r="B4960" s="134"/>
    </row>
    <row r="4961" spans="2:2">
      <c r="B4961" s="134"/>
    </row>
    <row r="4962" spans="2:2">
      <c r="B4962" s="134"/>
    </row>
    <row r="4963" spans="2:2">
      <c r="B4963" s="134"/>
    </row>
    <row r="4964" spans="2:2">
      <c r="B4964" s="134"/>
    </row>
    <row r="4965" spans="2:2">
      <c r="B4965" s="134"/>
    </row>
    <row r="4966" spans="2:2">
      <c r="B4966" s="134"/>
    </row>
    <row r="4967" spans="2:2">
      <c r="B4967" s="134"/>
    </row>
    <row r="4968" spans="2:2">
      <c r="B4968" s="134"/>
    </row>
    <row r="4969" spans="2:2">
      <c r="B4969" s="134"/>
    </row>
    <row r="4970" spans="2:2">
      <c r="B4970" s="134"/>
    </row>
    <row r="4971" spans="2:2">
      <c r="B4971" s="134"/>
    </row>
    <row r="4972" spans="2:2">
      <c r="B4972" s="134"/>
    </row>
    <row r="4973" spans="2:2">
      <c r="B4973" s="134"/>
    </row>
    <row r="4974" spans="2:2">
      <c r="B4974" s="134"/>
    </row>
    <row r="4975" spans="2:2">
      <c r="B4975" s="134"/>
    </row>
    <row r="4976" spans="2:2">
      <c r="B4976" s="134"/>
    </row>
    <row r="4977" spans="2:2">
      <c r="B4977" s="134"/>
    </row>
    <row r="4978" spans="2:2">
      <c r="B4978" s="134"/>
    </row>
    <row r="4979" spans="2:2">
      <c r="B4979" s="134"/>
    </row>
    <row r="4980" spans="2:2">
      <c r="B4980" s="134"/>
    </row>
    <row r="4981" spans="2:2">
      <c r="B4981" s="134"/>
    </row>
    <row r="4982" spans="2:2">
      <c r="B4982" s="134"/>
    </row>
    <row r="4983" spans="2:2">
      <c r="B4983" s="134"/>
    </row>
    <row r="4984" spans="2:2">
      <c r="B4984" s="134"/>
    </row>
    <row r="4985" spans="2:2">
      <c r="B4985" s="134"/>
    </row>
    <row r="4986" spans="2:2">
      <c r="B4986" s="134"/>
    </row>
    <row r="4987" spans="2:2">
      <c r="B4987" s="134"/>
    </row>
    <row r="4988" spans="2:2">
      <c r="B4988" s="134"/>
    </row>
    <row r="4989" spans="2:2">
      <c r="B4989" s="134"/>
    </row>
    <row r="4990" spans="2:2">
      <c r="B4990" s="134"/>
    </row>
    <row r="4991" spans="2:2">
      <c r="B4991" s="134"/>
    </row>
    <row r="4992" spans="2:2">
      <c r="B4992" s="134"/>
    </row>
    <row r="4993" spans="2:2">
      <c r="B4993" s="134"/>
    </row>
    <row r="4994" spans="2:2">
      <c r="B4994" s="134"/>
    </row>
    <row r="4995" spans="2:2">
      <c r="B4995" s="134"/>
    </row>
    <row r="4996" spans="2:2">
      <c r="B4996" s="134"/>
    </row>
    <row r="4997" spans="2:2">
      <c r="B4997" s="134"/>
    </row>
    <row r="4998" spans="2:2">
      <c r="B4998" s="134"/>
    </row>
    <row r="4999" spans="2:2">
      <c r="B4999" s="134"/>
    </row>
    <row r="5000" spans="2:2">
      <c r="B5000" s="134"/>
    </row>
    <row r="5001" spans="2:2">
      <c r="B5001" s="134"/>
    </row>
    <row r="5002" spans="2:2">
      <c r="B5002" s="134"/>
    </row>
    <row r="5003" spans="2:2">
      <c r="B5003" s="134"/>
    </row>
    <row r="5004" spans="2:2">
      <c r="B5004" s="134"/>
    </row>
    <row r="5005" spans="2:2">
      <c r="B5005" s="134"/>
    </row>
    <row r="5006" spans="2:2">
      <c r="B5006" s="134"/>
    </row>
    <row r="5007" spans="2:2">
      <c r="B5007" s="134"/>
    </row>
    <row r="5008" spans="2:2">
      <c r="B5008" s="134"/>
    </row>
    <row r="5009" spans="2:2">
      <c r="B5009" s="134"/>
    </row>
    <row r="5010" spans="2:2">
      <c r="B5010" s="134"/>
    </row>
    <row r="5011" spans="2:2">
      <c r="B5011" s="134"/>
    </row>
    <row r="5012" spans="2:2">
      <c r="B5012" s="134"/>
    </row>
    <row r="5013" spans="2:2">
      <c r="B5013" s="134"/>
    </row>
    <row r="5014" spans="2:2">
      <c r="B5014" s="134"/>
    </row>
    <row r="5015" spans="2:2">
      <c r="B5015" s="134"/>
    </row>
    <row r="5016" spans="2:2">
      <c r="B5016" s="134"/>
    </row>
    <row r="5017" spans="2:2">
      <c r="B5017" s="134"/>
    </row>
    <row r="5018" spans="2:2">
      <c r="B5018" s="134"/>
    </row>
    <row r="5019" spans="2:2">
      <c r="B5019" s="134"/>
    </row>
    <row r="5020" spans="2:2">
      <c r="B5020" s="134"/>
    </row>
    <row r="5021" spans="2:2">
      <c r="B5021" s="134"/>
    </row>
    <row r="5022" spans="2:2">
      <c r="B5022" s="134"/>
    </row>
    <row r="5023" spans="2:2">
      <c r="B5023" s="134"/>
    </row>
    <row r="5024" spans="2:2">
      <c r="B5024" s="134"/>
    </row>
    <row r="5025" spans="2:2">
      <c r="B5025" s="134"/>
    </row>
    <row r="5026" spans="2:2">
      <c r="B5026" s="134"/>
    </row>
    <row r="5027" spans="2:2">
      <c r="B5027" s="134"/>
    </row>
    <row r="5028" spans="2:2">
      <c r="B5028" s="134"/>
    </row>
    <row r="5029" spans="2:2">
      <c r="B5029" s="134"/>
    </row>
    <row r="5030" spans="2:2">
      <c r="B5030" s="134"/>
    </row>
    <row r="5031" spans="2:2">
      <c r="B5031" s="134"/>
    </row>
    <row r="5032" spans="2:2">
      <c r="B5032" s="134"/>
    </row>
    <row r="5033" spans="2:2">
      <c r="B5033" s="134"/>
    </row>
    <row r="5034" spans="2:2">
      <c r="B5034" s="134"/>
    </row>
    <row r="5035" spans="2:2">
      <c r="B5035" s="134"/>
    </row>
    <row r="5036" spans="2:2">
      <c r="B5036" s="134"/>
    </row>
    <row r="5037" spans="2:2">
      <c r="B5037" s="134"/>
    </row>
    <row r="5038" spans="2:2">
      <c r="B5038" s="134"/>
    </row>
    <row r="5039" spans="2:2">
      <c r="B5039" s="134"/>
    </row>
    <row r="5040" spans="2:2">
      <c r="B5040" s="134"/>
    </row>
    <row r="5041" spans="2:2">
      <c r="B5041" s="134"/>
    </row>
    <row r="5042" spans="2:2">
      <c r="B5042" s="134"/>
    </row>
    <row r="5043" spans="2:2">
      <c r="B5043" s="134"/>
    </row>
    <row r="5044" spans="2:2">
      <c r="B5044" s="134"/>
    </row>
    <row r="5045" spans="2:2">
      <c r="B5045" s="134"/>
    </row>
    <row r="5046" spans="2:2">
      <c r="B5046" s="134"/>
    </row>
    <row r="5047" spans="2:2">
      <c r="B5047" s="134"/>
    </row>
    <row r="5048" spans="2:2">
      <c r="B5048" s="134"/>
    </row>
    <row r="5049" spans="2:2">
      <c r="B5049" s="134"/>
    </row>
    <row r="5050" spans="2:2">
      <c r="B5050" s="134"/>
    </row>
    <row r="5051" spans="2:2">
      <c r="B5051" s="134"/>
    </row>
    <row r="5052" spans="2:2">
      <c r="B5052" s="134"/>
    </row>
    <row r="5053" spans="2:2">
      <c r="B5053" s="134"/>
    </row>
    <row r="5054" spans="2:2">
      <c r="B5054" s="134"/>
    </row>
    <row r="5055" spans="2:2">
      <c r="B5055" s="134"/>
    </row>
    <row r="5056" spans="2:2">
      <c r="B5056" s="134"/>
    </row>
    <row r="5057" spans="2:2">
      <c r="B5057" s="134"/>
    </row>
    <row r="5058" spans="2:2">
      <c r="B5058" s="134"/>
    </row>
    <row r="5059" spans="2:2">
      <c r="B5059" s="134"/>
    </row>
    <row r="5060" spans="2:2">
      <c r="B5060" s="134"/>
    </row>
    <row r="5061" spans="2:2">
      <c r="B5061" s="134"/>
    </row>
    <row r="5062" spans="2:2">
      <c r="B5062" s="134"/>
    </row>
    <row r="5063" spans="2:2">
      <c r="B5063" s="134"/>
    </row>
    <row r="5064" spans="2:2">
      <c r="B5064" s="134"/>
    </row>
    <row r="5065" spans="2:2">
      <c r="B5065" s="134"/>
    </row>
    <row r="5066" spans="2:2">
      <c r="B5066" s="134"/>
    </row>
    <row r="5067" spans="2:2">
      <c r="B5067" s="134"/>
    </row>
    <row r="5068" spans="2:2">
      <c r="B5068" s="134"/>
    </row>
    <row r="5069" spans="2:2">
      <c r="B5069" s="134"/>
    </row>
    <row r="5070" spans="2:2">
      <c r="B5070" s="134"/>
    </row>
    <row r="5071" spans="2:2">
      <c r="B5071" s="134"/>
    </row>
    <row r="5072" spans="2:2">
      <c r="B5072" s="134"/>
    </row>
    <row r="5073" spans="2:2">
      <c r="B5073" s="134"/>
    </row>
    <row r="5074" spans="2:2">
      <c r="B5074" s="134"/>
    </row>
    <row r="5075" spans="2:2">
      <c r="B5075" s="134"/>
    </row>
    <row r="5076" spans="2:2">
      <c r="B5076" s="134"/>
    </row>
    <row r="5077" spans="2:2">
      <c r="B5077" s="134"/>
    </row>
    <row r="5078" spans="2:2">
      <c r="B5078" s="134"/>
    </row>
    <row r="5079" spans="2:2">
      <c r="B5079" s="134"/>
    </row>
    <row r="5080" spans="2:2">
      <c r="B5080" s="134"/>
    </row>
    <row r="5081" spans="2:2">
      <c r="B5081" s="134"/>
    </row>
    <row r="5082" spans="2:2">
      <c r="B5082" s="134"/>
    </row>
    <row r="5083" spans="2:2">
      <c r="B5083" s="134"/>
    </row>
    <row r="5084" spans="2:2">
      <c r="B5084" s="134"/>
    </row>
    <row r="5085" spans="2:2">
      <c r="B5085" s="134"/>
    </row>
    <row r="5086" spans="2:2">
      <c r="B5086" s="134"/>
    </row>
    <row r="5087" spans="2:2">
      <c r="B5087" s="134"/>
    </row>
    <row r="5088" spans="2:2">
      <c r="B5088" s="134"/>
    </row>
    <row r="5089" spans="2:2">
      <c r="B5089" s="134"/>
    </row>
    <row r="5090" spans="2:2">
      <c r="B5090" s="134"/>
    </row>
    <row r="5091" spans="2:2">
      <c r="B5091" s="134"/>
    </row>
    <row r="5092" spans="2:2">
      <c r="B5092" s="134"/>
    </row>
    <row r="5093" spans="2:2">
      <c r="B5093" s="134"/>
    </row>
    <row r="5094" spans="2:2">
      <c r="B5094" s="134"/>
    </row>
    <row r="5095" spans="2:2">
      <c r="B5095" s="134"/>
    </row>
    <row r="5096" spans="2:2">
      <c r="B5096" s="134"/>
    </row>
    <row r="5097" spans="2:2">
      <c r="B5097" s="134"/>
    </row>
    <row r="5098" spans="2:2">
      <c r="B5098" s="134"/>
    </row>
    <row r="5099" spans="2:2">
      <c r="B5099" s="134"/>
    </row>
    <row r="5100" spans="2:2">
      <c r="B5100" s="134"/>
    </row>
    <row r="5101" spans="2:2">
      <c r="B5101" s="134"/>
    </row>
    <row r="5102" spans="2:2">
      <c r="B5102" s="134"/>
    </row>
    <row r="5103" spans="2:2">
      <c r="B5103" s="134"/>
    </row>
    <row r="5104" spans="2:2">
      <c r="B5104" s="134"/>
    </row>
    <row r="5105" spans="2:2">
      <c r="B5105" s="134"/>
    </row>
    <row r="5106" spans="2:2">
      <c r="B5106" s="134"/>
    </row>
    <row r="5107" spans="2:2">
      <c r="B5107" s="134"/>
    </row>
    <row r="5108" spans="2:2">
      <c r="B5108" s="134"/>
    </row>
    <row r="5109" spans="2:2">
      <c r="B5109" s="134"/>
    </row>
    <row r="5110" spans="2:2">
      <c r="B5110" s="134"/>
    </row>
    <row r="5111" spans="2:2">
      <c r="B5111" s="134"/>
    </row>
    <row r="5112" spans="2:2">
      <c r="B5112" s="134"/>
    </row>
    <row r="5113" spans="2:2">
      <c r="B5113" s="134"/>
    </row>
    <row r="5114" spans="2:2">
      <c r="B5114" s="134"/>
    </row>
    <row r="5115" spans="2:2">
      <c r="B5115" s="134"/>
    </row>
    <row r="5116" spans="2:2">
      <c r="B5116" s="134"/>
    </row>
    <row r="5117" spans="2:2">
      <c r="B5117" s="134"/>
    </row>
    <row r="5118" spans="2:2">
      <c r="B5118" s="134"/>
    </row>
    <row r="5119" spans="2:2">
      <c r="B5119" s="134"/>
    </row>
    <row r="5120" spans="2:2">
      <c r="B5120" s="134"/>
    </row>
    <row r="5121" spans="2:2">
      <c r="B5121" s="134"/>
    </row>
    <row r="5122" spans="2:2">
      <c r="B5122" s="134"/>
    </row>
    <row r="5123" spans="2:2">
      <c r="B5123" s="134"/>
    </row>
    <row r="5124" spans="2:2">
      <c r="B5124" s="134"/>
    </row>
    <row r="5125" spans="2:2">
      <c r="B5125" s="134"/>
    </row>
    <row r="5126" spans="2:2">
      <c r="B5126" s="134"/>
    </row>
    <row r="5127" spans="2:2">
      <c r="B5127" s="134"/>
    </row>
    <row r="5128" spans="2:2">
      <c r="B5128" s="134"/>
    </row>
    <row r="5129" spans="2:2">
      <c r="B5129" s="134"/>
    </row>
    <row r="5130" spans="2:2">
      <c r="B5130" s="134"/>
    </row>
    <row r="5131" spans="2:2">
      <c r="B5131" s="134"/>
    </row>
    <row r="5132" spans="2:2">
      <c r="B5132" s="134"/>
    </row>
    <row r="5133" spans="2:2">
      <c r="B5133" s="134"/>
    </row>
    <row r="5134" spans="2:2">
      <c r="B5134" s="134"/>
    </row>
    <row r="5135" spans="2:2">
      <c r="B5135" s="134"/>
    </row>
    <row r="5136" spans="2:2">
      <c r="B5136" s="134"/>
    </row>
    <row r="5137" spans="2:2">
      <c r="B5137" s="134"/>
    </row>
    <row r="5138" spans="2:2">
      <c r="B5138" s="134"/>
    </row>
    <row r="5139" spans="2:2">
      <c r="B5139" s="134"/>
    </row>
    <row r="5140" spans="2:2">
      <c r="B5140" s="134"/>
    </row>
    <row r="5141" spans="2:2">
      <c r="B5141" s="134"/>
    </row>
    <row r="5142" spans="2:2">
      <c r="B5142" s="134"/>
    </row>
    <row r="5143" spans="2:2">
      <c r="B5143" s="134"/>
    </row>
    <row r="5144" spans="2:2">
      <c r="B5144" s="134"/>
    </row>
    <row r="5145" spans="2:2">
      <c r="B5145" s="134"/>
    </row>
    <row r="5146" spans="2:2">
      <c r="B5146" s="134"/>
    </row>
    <row r="5147" spans="2:2">
      <c r="B5147" s="134"/>
    </row>
    <row r="5148" spans="2:2">
      <c r="B5148" s="134"/>
    </row>
    <row r="5149" spans="2:2">
      <c r="B5149" s="134"/>
    </row>
    <row r="5150" spans="2:2">
      <c r="B5150" s="134"/>
    </row>
    <row r="5151" spans="2:2">
      <c r="B5151" s="134"/>
    </row>
    <row r="5152" spans="2:2">
      <c r="B5152" s="134"/>
    </row>
    <row r="5153" spans="2:2">
      <c r="B5153" s="134"/>
    </row>
    <row r="5154" spans="2:2">
      <c r="B5154" s="134"/>
    </row>
    <row r="5155" spans="2:2">
      <c r="B5155" s="134"/>
    </row>
    <row r="5156" spans="2:2">
      <c r="B5156" s="134"/>
    </row>
    <row r="5157" spans="2:2">
      <c r="B5157" s="134"/>
    </row>
    <row r="5158" spans="2:2">
      <c r="B5158" s="134"/>
    </row>
    <row r="5159" spans="2:2">
      <c r="B5159" s="134"/>
    </row>
    <row r="5160" spans="2:2">
      <c r="B5160" s="134"/>
    </row>
    <row r="5161" spans="2:2">
      <c r="B5161" s="134"/>
    </row>
    <row r="5162" spans="2:2">
      <c r="B5162" s="134"/>
    </row>
    <row r="5163" spans="2:2">
      <c r="B5163" s="134"/>
    </row>
    <row r="5164" spans="2:2">
      <c r="B5164" s="134"/>
    </row>
    <row r="5165" spans="2:2">
      <c r="B5165" s="134"/>
    </row>
    <row r="5166" spans="2:2">
      <c r="B5166" s="134"/>
    </row>
    <row r="5167" spans="2:2">
      <c r="B5167" s="134"/>
    </row>
    <row r="5168" spans="2:2">
      <c r="B5168" s="134"/>
    </row>
    <row r="5169" spans="2:2">
      <c r="B5169" s="134"/>
    </row>
    <row r="5170" spans="2:2">
      <c r="B5170" s="134"/>
    </row>
    <row r="5171" spans="2:2">
      <c r="B5171" s="134"/>
    </row>
    <row r="5172" spans="2:2">
      <c r="B5172" s="134"/>
    </row>
    <row r="5173" spans="2:2">
      <c r="B5173" s="134"/>
    </row>
    <row r="5174" spans="2:2">
      <c r="B5174" s="134"/>
    </row>
    <row r="5175" spans="2:2">
      <c r="B5175" s="134"/>
    </row>
    <row r="5176" spans="2:2">
      <c r="B5176" s="134"/>
    </row>
    <row r="5177" spans="2:2">
      <c r="B5177" s="134"/>
    </row>
    <row r="5178" spans="2:2">
      <c r="B5178" s="134"/>
    </row>
    <row r="5179" spans="2:2">
      <c r="B5179" s="134"/>
    </row>
    <row r="5180" spans="2:2">
      <c r="B5180" s="134"/>
    </row>
    <row r="5181" spans="2:2">
      <c r="B5181" s="134"/>
    </row>
    <row r="5182" spans="2:2">
      <c r="B5182" s="134"/>
    </row>
    <row r="5183" spans="2:2">
      <c r="B5183" s="134"/>
    </row>
    <row r="5184" spans="2:2">
      <c r="B5184" s="134"/>
    </row>
    <row r="5185" spans="2:2">
      <c r="B5185" s="134"/>
    </row>
    <row r="5186" spans="2:2">
      <c r="B5186" s="134"/>
    </row>
    <row r="5187" spans="2:2">
      <c r="B5187" s="134"/>
    </row>
    <row r="5188" spans="2:2">
      <c r="B5188" s="134"/>
    </row>
    <row r="5189" spans="2:2">
      <c r="B5189" s="134"/>
    </row>
    <row r="5190" spans="2:2">
      <c r="B5190" s="134"/>
    </row>
    <row r="5191" spans="2:2">
      <c r="B5191" s="134"/>
    </row>
    <row r="5192" spans="2:2">
      <c r="B5192" s="134"/>
    </row>
    <row r="5193" spans="2:2">
      <c r="B5193" s="134"/>
    </row>
    <row r="5194" spans="2:2">
      <c r="B5194" s="134"/>
    </row>
    <row r="5195" spans="2:2">
      <c r="B5195" s="134"/>
    </row>
    <row r="5196" spans="2:2">
      <c r="B5196" s="134"/>
    </row>
    <row r="5197" spans="2:2">
      <c r="B5197" s="134"/>
    </row>
    <row r="5198" spans="2:2">
      <c r="B5198" s="134"/>
    </row>
    <row r="5199" spans="2:2">
      <c r="B5199" s="134"/>
    </row>
    <row r="5200" spans="2:2">
      <c r="B5200" s="134"/>
    </row>
    <row r="5201" spans="2:2">
      <c r="B5201" s="134"/>
    </row>
    <row r="5202" spans="2:2">
      <c r="B5202" s="134"/>
    </row>
    <row r="5203" spans="2:2">
      <c r="B5203" s="134"/>
    </row>
    <row r="5204" spans="2:2">
      <c r="B5204" s="134"/>
    </row>
    <row r="5205" spans="2:2">
      <c r="B5205" s="134"/>
    </row>
    <row r="5206" spans="2:2">
      <c r="B5206" s="134"/>
    </row>
    <row r="5207" spans="2:2">
      <c r="B5207" s="134"/>
    </row>
    <row r="5208" spans="2:2">
      <c r="B5208" s="134"/>
    </row>
    <row r="5209" spans="2:2">
      <c r="B5209" s="134"/>
    </row>
    <row r="5210" spans="2:2">
      <c r="B5210" s="134"/>
    </row>
    <row r="5211" spans="2:2">
      <c r="B5211" s="134"/>
    </row>
    <row r="5212" spans="2:2">
      <c r="B5212" s="134"/>
    </row>
    <row r="5213" spans="2:2">
      <c r="B5213" s="134"/>
    </row>
    <row r="5214" spans="2:2">
      <c r="B5214" s="134"/>
    </row>
    <row r="5215" spans="2:2">
      <c r="B5215" s="134"/>
    </row>
    <row r="5216" spans="2:2">
      <c r="B5216" s="134"/>
    </row>
    <row r="5217" spans="2:2">
      <c r="B5217" s="134"/>
    </row>
    <row r="5218" spans="2:2">
      <c r="B5218" s="134"/>
    </row>
    <row r="5219" spans="2:2">
      <c r="B5219" s="134"/>
    </row>
    <row r="5220" spans="2:2">
      <c r="B5220" s="134"/>
    </row>
    <row r="5221" spans="2:2">
      <c r="B5221" s="134"/>
    </row>
    <row r="5222" spans="2:2">
      <c r="B5222" s="134"/>
    </row>
    <row r="5223" spans="2:2">
      <c r="B5223" s="134"/>
    </row>
    <row r="5224" spans="2:2">
      <c r="B5224" s="134"/>
    </row>
    <row r="5225" spans="2:2">
      <c r="B5225" s="134"/>
    </row>
    <row r="5226" spans="2:2">
      <c r="B5226" s="134"/>
    </row>
    <row r="5227" spans="2:2">
      <c r="B5227" s="134"/>
    </row>
    <row r="5228" spans="2:2">
      <c r="B5228" s="134"/>
    </row>
    <row r="5229" spans="2:2">
      <c r="B5229" s="134"/>
    </row>
    <row r="5230" spans="2:2">
      <c r="B5230" s="134"/>
    </row>
    <row r="5231" spans="2:2">
      <c r="B5231" s="134"/>
    </row>
    <row r="5232" spans="2:2">
      <c r="B5232" s="134"/>
    </row>
    <row r="5233" spans="2:2">
      <c r="B5233" s="134"/>
    </row>
    <row r="5234" spans="2:2">
      <c r="B5234" s="134"/>
    </row>
    <row r="5235" spans="2:2">
      <c r="B5235" s="134"/>
    </row>
    <row r="5236" spans="2:2">
      <c r="B5236" s="134"/>
    </row>
    <row r="5237" spans="2:2">
      <c r="B5237" s="134"/>
    </row>
    <row r="5238" spans="2:2">
      <c r="B5238" s="134"/>
    </row>
    <row r="5239" spans="2:2">
      <c r="B5239" s="134"/>
    </row>
    <row r="5240" spans="2:2">
      <c r="B5240" s="134"/>
    </row>
    <row r="5241" spans="2:2">
      <c r="B5241" s="134"/>
    </row>
    <row r="5242" spans="2:2">
      <c r="B5242" s="134"/>
    </row>
    <row r="5243" spans="2:2">
      <c r="B5243" s="134"/>
    </row>
    <row r="5244" spans="2:2">
      <c r="B5244" s="134"/>
    </row>
    <row r="5245" spans="2:2">
      <c r="B5245" s="134"/>
    </row>
    <row r="5246" spans="2:2">
      <c r="B5246" s="134"/>
    </row>
    <row r="5247" spans="2:2">
      <c r="B5247" s="134"/>
    </row>
    <row r="5248" spans="2:2">
      <c r="B5248" s="134"/>
    </row>
    <row r="5249" spans="2:2">
      <c r="B5249" s="134"/>
    </row>
    <row r="5250" spans="2:2">
      <c r="B5250" s="134"/>
    </row>
    <row r="5251" spans="2:2">
      <c r="B5251" s="134"/>
    </row>
    <row r="5252" spans="2:2">
      <c r="B5252" s="134"/>
    </row>
    <row r="5253" spans="2:2">
      <c r="B5253" s="134"/>
    </row>
    <row r="5254" spans="2:2">
      <c r="B5254" s="134"/>
    </row>
    <row r="5255" spans="2:2">
      <c r="B5255" s="134"/>
    </row>
    <row r="5256" spans="2:2">
      <c r="B5256" s="134"/>
    </row>
    <row r="5257" spans="2:2">
      <c r="B5257" s="134"/>
    </row>
    <row r="5258" spans="2:2">
      <c r="B5258" s="134"/>
    </row>
    <row r="5259" spans="2:2">
      <c r="B5259" s="134"/>
    </row>
    <row r="5260" spans="2:2">
      <c r="B5260" s="134"/>
    </row>
    <row r="5261" spans="2:2">
      <c r="B5261" s="134"/>
    </row>
    <row r="5262" spans="2:2">
      <c r="B5262" s="134"/>
    </row>
    <row r="5263" spans="2:2">
      <c r="B5263" s="134"/>
    </row>
    <row r="5264" spans="2:2">
      <c r="B5264" s="134"/>
    </row>
    <row r="5265" spans="2:2">
      <c r="B5265" s="134"/>
    </row>
    <row r="5266" spans="2:2">
      <c r="B5266" s="134"/>
    </row>
    <row r="5267" spans="2:2">
      <c r="B5267" s="134"/>
    </row>
    <row r="5268" spans="2:2">
      <c r="B5268" s="134"/>
    </row>
    <row r="5269" spans="2:2">
      <c r="B5269" s="134"/>
    </row>
    <row r="5270" spans="2:2">
      <c r="B5270" s="134"/>
    </row>
    <row r="5271" spans="2:2">
      <c r="B5271" s="134"/>
    </row>
    <row r="5272" spans="2:2">
      <c r="B5272" s="134"/>
    </row>
    <row r="5273" spans="2:2">
      <c r="B5273" s="134"/>
    </row>
    <row r="5274" spans="2:2">
      <c r="B5274" s="134"/>
    </row>
    <row r="5275" spans="2:2">
      <c r="B5275" s="134"/>
    </row>
    <row r="5276" spans="2:2">
      <c r="B5276" s="134"/>
    </row>
    <row r="5277" spans="2:2">
      <c r="B5277" s="134"/>
    </row>
    <row r="5278" spans="2:2">
      <c r="B5278" s="134"/>
    </row>
    <row r="5279" spans="2:2">
      <c r="B5279" s="134"/>
    </row>
    <row r="5280" spans="2:2">
      <c r="B5280" s="134"/>
    </row>
    <row r="5281" spans="2:2">
      <c r="B5281" s="134"/>
    </row>
    <row r="5282" spans="2:2">
      <c r="B5282" s="134"/>
    </row>
    <row r="5283" spans="2:2">
      <c r="B5283" s="134"/>
    </row>
    <row r="5284" spans="2:2">
      <c r="B5284" s="134"/>
    </row>
    <row r="5285" spans="2:2">
      <c r="B5285" s="134"/>
    </row>
    <row r="5286" spans="2:2">
      <c r="B5286" s="134"/>
    </row>
    <row r="5287" spans="2:2">
      <c r="B5287" s="134"/>
    </row>
    <row r="5288" spans="2:2">
      <c r="B5288" s="134"/>
    </row>
    <row r="5289" spans="2:2">
      <c r="B5289" s="134"/>
    </row>
    <row r="5290" spans="2:2">
      <c r="B5290" s="134"/>
    </row>
    <row r="5291" spans="2:2">
      <c r="B5291" s="134"/>
    </row>
    <row r="5292" spans="2:2">
      <c r="B5292" s="134"/>
    </row>
    <row r="5293" spans="2:2">
      <c r="B5293" s="134"/>
    </row>
    <row r="5294" spans="2:2">
      <c r="B5294" s="134"/>
    </row>
    <row r="5295" spans="2:2">
      <c r="B5295" s="134"/>
    </row>
    <row r="5296" spans="2:2">
      <c r="B5296" s="134"/>
    </row>
    <row r="5297" spans="2:2">
      <c r="B5297" s="134"/>
    </row>
    <row r="5298" spans="2:2">
      <c r="B5298" s="134"/>
    </row>
    <row r="5299" spans="2:2">
      <c r="B5299" s="134"/>
    </row>
    <row r="5300" spans="2:2">
      <c r="B5300" s="134"/>
    </row>
    <row r="5301" spans="2:2">
      <c r="B5301" s="134"/>
    </row>
    <row r="5302" spans="2:2">
      <c r="B5302" s="134"/>
    </row>
    <row r="5303" spans="2:2">
      <c r="B5303" s="134"/>
    </row>
    <row r="5304" spans="2:2">
      <c r="B5304" s="134"/>
    </row>
    <row r="5305" spans="2:2">
      <c r="B5305" s="134"/>
    </row>
    <row r="5306" spans="2:2">
      <c r="B5306" s="134"/>
    </row>
    <row r="5307" spans="2:2">
      <c r="B5307" s="134"/>
    </row>
    <row r="5308" spans="2:2">
      <c r="B5308" s="134"/>
    </row>
    <row r="5309" spans="2:2">
      <c r="B5309" s="134"/>
    </row>
    <row r="5310" spans="2:2">
      <c r="B5310" s="134"/>
    </row>
    <row r="5311" spans="2:2">
      <c r="B5311" s="134"/>
    </row>
    <row r="5312" spans="2:2">
      <c r="B5312" s="134"/>
    </row>
    <row r="5313" spans="2:2">
      <c r="B5313" s="134"/>
    </row>
    <row r="5314" spans="2:2">
      <c r="B5314" s="134"/>
    </row>
    <row r="5315" spans="2:2">
      <c r="B5315" s="134"/>
    </row>
    <row r="5316" spans="2:2">
      <c r="B5316" s="134"/>
    </row>
    <row r="5317" spans="2:2">
      <c r="B5317" s="134"/>
    </row>
    <row r="5318" spans="2:2">
      <c r="B5318" s="134"/>
    </row>
    <row r="5319" spans="2:2">
      <c r="B5319" s="134"/>
    </row>
    <row r="5320" spans="2:2">
      <c r="B5320" s="134"/>
    </row>
    <row r="5321" spans="2:2">
      <c r="B5321" s="134"/>
    </row>
    <row r="5322" spans="2:2">
      <c r="B5322" s="134"/>
    </row>
    <row r="5323" spans="2:2">
      <c r="B5323" s="134"/>
    </row>
    <row r="5324" spans="2:2">
      <c r="B5324" s="134"/>
    </row>
    <row r="5325" spans="2:2">
      <c r="B5325" s="134"/>
    </row>
    <row r="5326" spans="2:2">
      <c r="B5326" s="134"/>
    </row>
    <row r="5327" spans="2:2">
      <c r="B5327" s="134"/>
    </row>
    <row r="5328" spans="2:2">
      <c r="B5328" s="134"/>
    </row>
    <row r="5329" spans="2:2">
      <c r="B5329" s="134"/>
    </row>
    <row r="5330" spans="2:2">
      <c r="B5330" s="134"/>
    </row>
    <row r="5331" spans="2:2">
      <c r="B5331" s="134"/>
    </row>
    <row r="5332" spans="2:2">
      <c r="B5332" s="134"/>
    </row>
    <row r="5333" spans="2:2">
      <c r="B5333" s="134"/>
    </row>
    <row r="5334" spans="2:2">
      <c r="B5334" s="134"/>
    </row>
    <row r="5335" spans="2:2">
      <c r="B5335" s="134"/>
    </row>
    <row r="5336" spans="2:2">
      <c r="B5336" s="134"/>
    </row>
    <row r="5337" spans="2:2">
      <c r="B5337" s="134"/>
    </row>
    <row r="5338" spans="2:2">
      <c r="B5338" s="134"/>
    </row>
    <row r="5339" spans="2:2">
      <c r="B5339" s="134"/>
    </row>
    <row r="5340" spans="2:2">
      <c r="B5340" s="134"/>
    </row>
    <row r="5341" spans="2:2">
      <c r="B5341" s="134"/>
    </row>
    <row r="5342" spans="2:2">
      <c r="B5342" s="134"/>
    </row>
    <row r="5343" spans="2:2">
      <c r="B5343" s="134"/>
    </row>
    <row r="5344" spans="2:2">
      <c r="B5344" s="134"/>
    </row>
    <row r="5345" spans="2:2">
      <c r="B5345" s="134"/>
    </row>
    <row r="5346" spans="2:2">
      <c r="B5346" s="134"/>
    </row>
    <row r="5347" spans="2:2">
      <c r="B5347" s="134"/>
    </row>
    <row r="5348" spans="2:2">
      <c r="B5348" s="134"/>
    </row>
    <row r="5349" spans="2:2">
      <c r="B5349" s="134"/>
    </row>
    <row r="5350" spans="2:2">
      <c r="B5350" s="134"/>
    </row>
    <row r="5351" spans="2:2">
      <c r="B5351" s="134"/>
    </row>
    <row r="5352" spans="2:2">
      <c r="B5352" s="134"/>
    </row>
    <row r="5353" spans="2:2">
      <c r="B5353" s="134"/>
    </row>
    <row r="5354" spans="2:2">
      <c r="B5354" s="134"/>
    </row>
    <row r="5355" spans="2:2">
      <c r="B5355" s="134"/>
    </row>
    <row r="5356" spans="2:2">
      <c r="B5356" s="134"/>
    </row>
    <row r="5357" spans="2:2">
      <c r="B5357" s="134"/>
    </row>
    <row r="5358" spans="2:2">
      <c r="B5358" s="134"/>
    </row>
    <row r="5359" spans="2:2">
      <c r="B5359" s="134"/>
    </row>
    <row r="5360" spans="2:2">
      <c r="B5360" s="134"/>
    </row>
    <row r="5361" spans="2:2">
      <c r="B5361" s="134"/>
    </row>
    <row r="5362" spans="2:2">
      <c r="B5362" s="134"/>
    </row>
    <row r="5363" spans="2:2">
      <c r="B5363" s="134"/>
    </row>
    <row r="5364" spans="2:2">
      <c r="B5364" s="134"/>
    </row>
    <row r="5365" spans="2:2">
      <c r="B5365" s="134"/>
    </row>
    <row r="5366" spans="2:2">
      <c r="B5366" s="134"/>
    </row>
    <row r="5367" spans="2:2">
      <c r="B5367" s="134"/>
    </row>
    <row r="5368" spans="2:2">
      <c r="B5368" s="134"/>
    </row>
    <row r="5369" spans="2:2">
      <c r="B5369" s="134"/>
    </row>
    <row r="5370" spans="2:2">
      <c r="B5370" s="134"/>
    </row>
    <row r="5371" spans="2:2">
      <c r="B5371" s="134"/>
    </row>
    <row r="5372" spans="2:2">
      <c r="B5372" s="134"/>
    </row>
    <row r="5373" spans="2:2">
      <c r="B5373" s="134"/>
    </row>
    <row r="5374" spans="2:2">
      <c r="B5374" s="134"/>
    </row>
    <row r="5375" spans="2:2">
      <c r="B5375" s="134"/>
    </row>
    <row r="5376" spans="2:2">
      <c r="B5376" s="134"/>
    </row>
    <row r="5377" spans="2:2">
      <c r="B5377" s="134"/>
    </row>
    <row r="5378" spans="2:2">
      <c r="B5378" s="134"/>
    </row>
    <row r="5379" spans="2:2">
      <c r="B5379" s="134"/>
    </row>
    <row r="5380" spans="2:2">
      <c r="B5380" s="134"/>
    </row>
    <row r="5381" spans="2:2">
      <c r="B5381" s="134"/>
    </row>
    <row r="5382" spans="2:2">
      <c r="B5382" s="134"/>
    </row>
    <row r="5383" spans="2:2">
      <c r="B5383" s="134"/>
    </row>
    <row r="5384" spans="2:2">
      <c r="B5384" s="134"/>
    </row>
    <row r="5385" spans="2:2">
      <c r="B5385" s="134"/>
    </row>
    <row r="5386" spans="2:2">
      <c r="B5386" s="134"/>
    </row>
    <row r="5387" spans="2:2">
      <c r="B5387" s="134"/>
    </row>
    <row r="5388" spans="2:2">
      <c r="B5388" s="134"/>
    </row>
    <row r="5389" spans="2:2">
      <c r="B5389" s="134"/>
    </row>
    <row r="5390" spans="2:2">
      <c r="B5390" s="134"/>
    </row>
    <row r="5391" spans="2:2">
      <c r="B5391" s="134"/>
    </row>
    <row r="5392" spans="2:2">
      <c r="B5392" s="134"/>
    </row>
    <row r="5393" spans="2:2">
      <c r="B5393" s="134"/>
    </row>
    <row r="5394" spans="2:2">
      <c r="B5394" s="134"/>
    </row>
    <row r="5395" spans="2:2">
      <c r="B5395" s="134"/>
    </row>
    <row r="5396" spans="2:2">
      <c r="B5396" s="134"/>
    </row>
    <row r="5397" spans="2:2">
      <c r="B5397" s="134"/>
    </row>
    <row r="5398" spans="2:2">
      <c r="B5398" s="134"/>
    </row>
    <row r="5399" spans="2:2">
      <c r="B5399" s="134"/>
    </row>
    <row r="5400" spans="2:2">
      <c r="B5400" s="134"/>
    </row>
    <row r="5401" spans="2:2">
      <c r="B5401" s="134"/>
    </row>
    <row r="5402" spans="2:2">
      <c r="B5402" s="134"/>
    </row>
    <row r="5403" spans="2:2">
      <c r="B5403" s="134"/>
    </row>
    <row r="5404" spans="2:2">
      <c r="B5404" s="134"/>
    </row>
    <row r="5405" spans="2:2">
      <c r="B5405" s="134"/>
    </row>
    <row r="5406" spans="2:2">
      <c r="B5406" s="134"/>
    </row>
    <row r="5407" spans="2:2">
      <c r="B5407" s="134"/>
    </row>
    <row r="5408" spans="2:2">
      <c r="B5408" s="134"/>
    </row>
    <row r="5409" spans="2:2">
      <c r="B5409" s="134"/>
    </row>
    <row r="5410" spans="2:2">
      <c r="B5410" s="134"/>
    </row>
    <row r="5411" spans="2:2">
      <c r="B5411" s="134"/>
    </row>
    <row r="5412" spans="2:2">
      <c r="B5412" s="134"/>
    </row>
    <row r="5413" spans="2:2">
      <c r="B5413" s="134"/>
    </row>
    <row r="5414" spans="2:2">
      <c r="B5414" s="134"/>
    </row>
    <row r="5415" spans="2:2">
      <c r="B5415" s="134"/>
    </row>
    <row r="5416" spans="2:2">
      <c r="B5416" s="134"/>
    </row>
    <row r="5417" spans="2:2">
      <c r="B5417" s="134"/>
    </row>
    <row r="5418" spans="2:2">
      <c r="B5418" s="134"/>
    </row>
    <row r="5419" spans="2:2">
      <c r="B5419" s="134"/>
    </row>
    <row r="5420" spans="2:2">
      <c r="B5420" s="134"/>
    </row>
    <row r="5421" spans="2:2">
      <c r="B5421" s="134"/>
    </row>
    <row r="5422" spans="2:2">
      <c r="B5422" s="134"/>
    </row>
    <row r="5423" spans="2:2">
      <c r="B5423" s="134"/>
    </row>
    <row r="5424" spans="2:2">
      <c r="B5424" s="134"/>
    </row>
    <row r="5425" spans="2:2">
      <c r="B5425" s="134"/>
    </row>
    <row r="5426" spans="2:2">
      <c r="B5426" s="134"/>
    </row>
    <row r="5427" spans="2:2">
      <c r="B5427" s="134"/>
    </row>
    <row r="5428" spans="2:2">
      <c r="B5428" s="134"/>
    </row>
    <row r="5429" spans="2:2">
      <c r="B5429" s="134"/>
    </row>
    <row r="5430" spans="2:2">
      <c r="B5430" s="134"/>
    </row>
    <row r="5431" spans="2:2">
      <c r="B5431" s="134"/>
    </row>
    <row r="5432" spans="2:2">
      <c r="B5432" s="134"/>
    </row>
    <row r="5433" spans="2:2">
      <c r="B5433" s="134"/>
    </row>
    <row r="5434" spans="2:2">
      <c r="B5434" s="134"/>
    </row>
    <row r="5435" spans="2:2">
      <c r="B5435" s="134"/>
    </row>
    <row r="5436" spans="2:2">
      <c r="B5436" s="134"/>
    </row>
    <row r="5437" spans="2:2">
      <c r="B5437" s="134"/>
    </row>
    <row r="5438" spans="2:2">
      <c r="B5438" s="134"/>
    </row>
    <row r="5439" spans="2:2">
      <c r="B5439" s="134"/>
    </row>
    <row r="5440" spans="2:2">
      <c r="B5440" s="134"/>
    </row>
    <row r="5441" spans="2:2">
      <c r="B5441" s="134"/>
    </row>
    <row r="5442" spans="2:2">
      <c r="B5442" s="134"/>
    </row>
    <row r="5443" spans="2:2">
      <c r="B5443" s="134"/>
    </row>
    <row r="5444" spans="2:2">
      <c r="B5444" s="134"/>
    </row>
    <row r="5445" spans="2:2">
      <c r="B5445" s="134"/>
    </row>
    <row r="5446" spans="2:2">
      <c r="B5446" s="134"/>
    </row>
    <row r="5447" spans="2:2">
      <c r="B5447" s="134"/>
    </row>
    <row r="5448" spans="2:2">
      <c r="B5448" s="134"/>
    </row>
    <row r="5449" spans="2:2">
      <c r="B5449" s="134"/>
    </row>
    <row r="5450" spans="2:2">
      <c r="B5450" s="134"/>
    </row>
    <row r="5451" spans="2:2">
      <c r="B5451" s="134"/>
    </row>
    <row r="5452" spans="2:2">
      <c r="B5452" s="134"/>
    </row>
    <row r="5453" spans="2:2">
      <c r="B5453" s="134"/>
    </row>
    <row r="5454" spans="2:2">
      <c r="B5454" s="134"/>
    </row>
    <row r="5455" spans="2:2">
      <c r="B5455" s="134"/>
    </row>
    <row r="5456" spans="2:2">
      <c r="B5456" s="134"/>
    </row>
    <row r="5457" spans="2:2">
      <c r="B5457" s="134"/>
    </row>
    <row r="5458" spans="2:2">
      <c r="B5458" s="134"/>
    </row>
    <row r="5459" spans="2:2">
      <c r="B5459" s="134"/>
    </row>
    <row r="5460" spans="2:2">
      <c r="B5460" s="134"/>
    </row>
    <row r="5461" spans="2:2">
      <c r="B5461" s="134"/>
    </row>
    <row r="5462" spans="2:2">
      <c r="B5462" s="134"/>
    </row>
    <row r="5463" spans="2:2">
      <c r="B5463" s="134"/>
    </row>
    <row r="5464" spans="2:2">
      <c r="B5464" s="134"/>
    </row>
    <row r="5465" spans="2:2">
      <c r="B5465" s="134"/>
    </row>
    <row r="5466" spans="2:2">
      <c r="B5466" s="134"/>
    </row>
    <row r="5467" spans="2:2">
      <c r="B5467" s="134"/>
    </row>
    <row r="5468" spans="2:2">
      <c r="B5468" s="134"/>
    </row>
    <row r="5469" spans="2:2">
      <c r="B5469" s="134"/>
    </row>
    <row r="5470" spans="2:2">
      <c r="B5470" s="134"/>
    </row>
    <row r="5471" spans="2:2">
      <c r="B5471" s="134"/>
    </row>
    <row r="5472" spans="2:2">
      <c r="B5472" s="134"/>
    </row>
    <row r="5473" spans="2:2">
      <c r="B5473" s="134"/>
    </row>
    <row r="5474" spans="2:2">
      <c r="B5474" s="134"/>
    </row>
    <row r="5475" spans="2:2">
      <c r="B5475" s="134"/>
    </row>
    <row r="5476" spans="2:2">
      <c r="B5476" s="134"/>
    </row>
    <row r="5477" spans="2:2">
      <c r="B5477" s="134"/>
    </row>
    <row r="5478" spans="2:2">
      <c r="B5478" s="134"/>
    </row>
    <row r="5479" spans="2:2">
      <c r="B5479" s="134"/>
    </row>
    <row r="5480" spans="2:2">
      <c r="B5480" s="134"/>
    </row>
    <row r="5481" spans="2:2">
      <c r="B5481" s="134"/>
    </row>
    <row r="5482" spans="2:2">
      <c r="B5482" s="134"/>
    </row>
    <row r="5483" spans="2:2">
      <c r="B5483" s="134"/>
    </row>
    <row r="5484" spans="2:2">
      <c r="B5484" s="134"/>
    </row>
    <row r="5485" spans="2:2">
      <c r="B5485" s="134"/>
    </row>
    <row r="5486" spans="2:2">
      <c r="B5486" s="134"/>
    </row>
    <row r="5487" spans="2:2">
      <c r="B5487" s="134"/>
    </row>
    <row r="5488" spans="2:2">
      <c r="B5488" s="134"/>
    </row>
    <row r="5489" spans="2:2">
      <c r="B5489" s="134"/>
    </row>
    <row r="5490" spans="2:2">
      <c r="B5490" s="134"/>
    </row>
    <row r="5491" spans="2:2">
      <c r="B5491" s="134"/>
    </row>
    <row r="5492" spans="2:2">
      <c r="B5492" s="134"/>
    </row>
    <row r="5493" spans="2:2">
      <c r="B5493" s="134"/>
    </row>
    <row r="5494" spans="2:2">
      <c r="B5494" s="134"/>
    </row>
    <row r="5495" spans="2:2">
      <c r="B5495" s="134"/>
    </row>
    <row r="5496" spans="2:2">
      <c r="B5496" s="134"/>
    </row>
    <row r="5497" spans="2:2">
      <c r="B5497" s="134"/>
    </row>
    <row r="5498" spans="2:2">
      <c r="B5498" s="134"/>
    </row>
    <row r="5499" spans="2:2">
      <c r="B5499" s="134"/>
    </row>
    <row r="5500" spans="2:2">
      <c r="B5500" s="134"/>
    </row>
    <row r="5501" spans="2:2">
      <c r="B5501" s="134"/>
    </row>
    <row r="5502" spans="2:2">
      <c r="B5502" s="134"/>
    </row>
    <row r="5503" spans="2:2">
      <c r="B5503" s="134"/>
    </row>
    <row r="5504" spans="2:2">
      <c r="B5504" s="134"/>
    </row>
    <row r="5505" spans="2:2">
      <c r="B5505" s="134"/>
    </row>
    <row r="5506" spans="2:2">
      <c r="B5506" s="134"/>
    </row>
    <row r="5507" spans="2:2">
      <c r="B5507" s="134"/>
    </row>
    <row r="5508" spans="2:2">
      <c r="B5508" s="134"/>
    </row>
    <row r="5509" spans="2:2">
      <c r="B5509" s="134"/>
    </row>
    <row r="5510" spans="2:2">
      <c r="B5510" s="134"/>
    </row>
    <row r="5511" spans="2:2">
      <c r="B5511" s="134"/>
    </row>
    <row r="5512" spans="2:2">
      <c r="B5512" s="134"/>
    </row>
    <row r="5513" spans="2:2">
      <c r="B5513" s="134"/>
    </row>
    <row r="5514" spans="2:2">
      <c r="B5514" s="134"/>
    </row>
    <row r="5515" spans="2:2">
      <c r="B5515" s="134"/>
    </row>
    <row r="5516" spans="2:2">
      <c r="B5516" s="134"/>
    </row>
    <row r="5517" spans="2:2">
      <c r="B5517" s="134"/>
    </row>
    <row r="5518" spans="2:2">
      <c r="B5518" s="134"/>
    </row>
    <row r="5519" spans="2:2">
      <c r="B5519" s="134"/>
    </row>
    <row r="5520" spans="2:2">
      <c r="B5520" s="134"/>
    </row>
    <row r="5521" spans="2:2">
      <c r="B5521" s="134"/>
    </row>
    <row r="5522" spans="2:2">
      <c r="B5522" s="134"/>
    </row>
    <row r="5523" spans="2:2">
      <c r="B5523" s="134"/>
    </row>
    <row r="5524" spans="2:2">
      <c r="B5524" s="134"/>
    </row>
    <row r="5525" spans="2:2">
      <c r="B5525" s="134"/>
    </row>
    <row r="5526" spans="2:2">
      <c r="B5526" s="134"/>
    </row>
    <row r="5527" spans="2:2">
      <c r="B5527" s="134"/>
    </row>
    <row r="5528" spans="2:2">
      <c r="B5528" s="134"/>
    </row>
    <row r="5529" spans="2:2">
      <c r="B5529" s="134"/>
    </row>
    <row r="5530" spans="2:2">
      <c r="B5530" s="134"/>
    </row>
    <row r="5531" spans="2:2">
      <c r="B5531" s="134"/>
    </row>
    <row r="5532" spans="2:2">
      <c r="B5532" s="134"/>
    </row>
    <row r="5533" spans="2:2">
      <c r="B5533" s="134"/>
    </row>
    <row r="5534" spans="2:2">
      <c r="B5534" s="134"/>
    </row>
    <row r="5535" spans="2:2">
      <c r="B5535" s="134"/>
    </row>
    <row r="5536" spans="2:2">
      <c r="B5536" s="134"/>
    </row>
    <row r="5537" spans="2:2">
      <c r="B5537" s="134"/>
    </row>
    <row r="5538" spans="2:2">
      <c r="B5538" s="134"/>
    </row>
    <row r="5539" spans="2:2">
      <c r="B5539" s="134"/>
    </row>
    <row r="5540" spans="2:2">
      <c r="B5540" s="134"/>
    </row>
    <row r="5541" spans="2:2">
      <c r="B5541" s="134"/>
    </row>
    <row r="5542" spans="2:2">
      <c r="B5542" s="134"/>
    </row>
    <row r="5543" spans="2:2">
      <c r="B5543" s="134"/>
    </row>
    <row r="5544" spans="2:2">
      <c r="B5544" s="134"/>
    </row>
    <row r="5545" spans="2:2">
      <c r="B5545" s="134"/>
    </row>
    <row r="5546" spans="2:2">
      <c r="B5546" s="134"/>
    </row>
    <row r="5547" spans="2:2">
      <c r="B5547" s="134"/>
    </row>
    <row r="5548" spans="2:2">
      <c r="B5548" s="134"/>
    </row>
    <row r="5549" spans="2:2">
      <c r="B5549" s="134"/>
    </row>
    <row r="5550" spans="2:2">
      <c r="B5550" s="134"/>
    </row>
    <row r="5551" spans="2:2">
      <c r="B5551" s="134"/>
    </row>
    <row r="5552" spans="2:2">
      <c r="B5552" s="134"/>
    </row>
    <row r="5553" spans="2:2">
      <c r="B5553" s="134"/>
    </row>
    <row r="5554" spans="2:2">
      <c r="B5554" s="134"/>
    </row>
    <row r="5555" spans="2:2">
      <c r="B5555" s="134"/>
    </row>
    <row r="5556" spans="2:2">
      <c r="B5556" s="134"/>
    </row>
    <row r="5557" spans="2:2">
      <c r="B5557" s="134"/>
    </row>
    <row r="5558" spans="2:2">
      <c r="B5558" s="134"/>
    </row>
    <row r="5559" spans="2:2">
      <c r="B5559" s="134"/>
    </row>
    <row r="5560" spans="2:2">
      <c r="B5560" s="134"/>
    </row>
    <row r="5561" spans="2:2">
      <c r="B5561" s="134"/>
    </row>
    <row r="5562" spans="2:2">
      <c r="B5562" s="134"/>
    </row>
    <row r="5563" spans="2:2">
      <c r="B5563" s="134"/>
    </row>
    <row r="5564" spans="2:2">
      <c r="B5564" s="134"/>
    </row>
    <row r="5565" spans="2:2">
      <c r="B5565" s="134"/>
    </row>
    <row r="5566" spans="2:2">
      <c r="B5566" s="134"/>
    </row>
    <row r="5567" spans="2:2">
      <c r="B5567" s="134"/>
    </row>
    <row r="5568" spans="2:2">
      <c r="B5568" s="134"/>
    </row>
    <row r="5569" spans="2:2">
      <c r="B5569" s="134"/>
    </row>
    <row r="5570" spans="2:2">
      <c r="B5570" s="134"/>
    </row>
    <row r="5571" spans="2:2">
      <c r="B5571" s="134"/>
    </row>
    <row r="5572" spans="2:2">
      <c r="B5572" s="134"/>
    </row>
    <row r="5573" spans="2:2">
      <c r="B5573" s="134"/>
    </row>
    <row r="5574" spans="2:2">
      <c r="B5574" s="134"/>
    </row>
    <row r="5575" spans="2:2">
      <c r="B5575" s="134"/>
    </row>
    <row r="5576" spans="2:2">
      <c r="B5576" s="134"/>
    </row>
    <row r="5577" spans="2:2">
      <c r="B5577" s="134"/>
    </row>
    <row r="5578" spans="2:2">
      <c r="B5578" s="134"/>
    </row>
    <row r="5579" spans="2:2">
      <c r="B5579" s="134"/>
    </row>
    <row r="5580" spans="2:2">
      <c r="B5580" s="134"/>
    </row>
    <row r="5581" spans="2:2">
      <c r="B5581" s="134"/>
    </row>
    <row r="5582" spans="2:2">
      <c r="B5582" s="134"/>
    </row>
    <row r="5583" spans="2:2">
      <c r="B5583" s="134"/>
    </row>
    <row r="5584" spans="2:2">
      <c r="B5584" s="134"/>
    </row>
    <row r="5585" spans="2:2">
      <c r="B5585" s="134"/>
    </row>
    <row r="5586" spans="2:2">
      <c r="B5586" s="134"/>
    </row>
    <row r="5587" spans="2:2">
      <c r="B5587" s="134"/>
    </row>
    <row r="5588" spans="2:2">
      <c r="B5588" s="134"/>
    </row>
    <row r="5589" spans="2:2">
      <c r="B5589" s="134"/>
    </row>
    <row r="5590" spans="2:2">
      <c r="B5590" s="134"/>
    </row>
    <row r="5591" spans="2:2">
      <c r="B5591" s="134"/>
    </row>
    <row r="5592" spans="2:2">
      <c r="B5592" s="134"/>
    </row>
    <row r="5593" spans="2:2">
      <c r="B5593" s="134"/>
    </row>
    <row r="5594" spans="2:2">
      <c r="B5594" s="134"/>
    </row>
    <row r="5595" spans="2:2">
      <c r="B5595" s="134"/>
    </row>
    <row r="5596" spans="2:2">
      <c r="B5596" s="134"/>
    </row>
    <row r="5597" spans="2:2">
      <c r="B5597" s="134"/>
    </row>
    <row r="5598" spans="2:2">
      <c r="B5598" s="134"/>
    </row>
    <row r="5599" spans="2:2">
      <c r="B5599" s="134"/>
    </row>
    <row r="5600" spans="2:2">
      <c r="B5600" s="134"/>
    </row>
    <row r="5601" spans="2:2">
      <c r="B5601" s="134"/>
    </row>
    <row r="5602" spans="2:2">
      <c r="B5602" s="134"/>
    </row>
    <row r="5603" spans="2:2">
      <c r="B5603" s="134"/>
    </row>
    <row r="5604" spans="2:2">
      <c r="B5604" s="134"/>
    </row>
    <row r="5605" spans="2:2">
      <c r="B5605" s="134"/>
    </row>
    <row r="5606" spans="2:2">
      <c r="B5606" s="134"/>
    </row>
    <row r="5607" spans="2:2">
      <c r="B5607" s="134"/>
    </row>
    <row r="5608" spans="2:2">
      <c r="B5608" s="134"/>
    </row>
    <row r="5609" spans="2:2">
      <c r="B5609" s="134"/>
    </row>
    <row r="5610" spans="2:2">
      <c r="B5610" s="134"/>
    </row>
    <row r="5611" spans="2:2">
      <c r="B5611" s="134"/>
    </row>
    <row r="5612" spans="2:2">
      <c r="B5612" s="134"/>
    </row>
    <row r="5613" spans="2:2">
      <c r="B5613" s="134"/>
    </row>
    <row r="5614" spans="2:2">
      <c r="B5614" s="134"/>
    </row>
    <row r="5615" spans="2:2">
      <c r="B5615" s="134"/>
    </row>
    <row r="5616" spans="2:2">
      <c r="B5616" s="134"/>
    </row>
    <row r="5617" spans="2:2">
      <c r="B5617" s="134"/>
    </row>
    <row r="5618" spans="2:2">
      <c r="B5618" s="134"/>
    </row>
    <row r="5619" spans="2:2">
      <c r="B5619" s="134"/>
    </row>
    <row r="5620" spans="2:2">
      <c r="B5620" s="134"/>
    </row>
    <row r="5621" spans="2:2">
      <c r="B5621" s="134"/>
    </row>
    <row r="5622" spans="2:2">
      <c r="B5622" s="134"/>
    </row>
    <row r="5623" spans="2:2">
      <c r="B5623" s="134"/>
    </row>
    <row r="5624" spans="2:2">
      <c r="B5624" s="134"/>
    </row>
    <row r="5625" spans="2:2">
      <c r="B5625" s="134"/>
    </row>
    <row r="5626" spans="2:2">
      <c r="B5626" s="134"/>
    </row>
    <row r="5627" spans="2:2">
      <c r="B5627" s="134"/>
    </row>
    <row r="5628" spans="2:2">
      <c r="B5628" s="134"/>
    </row>
    <row r="5629" spans="2:2">
      <c r="B5629" s="134"/>
    </row>
    <row r="5630" spans="2:2">
      <c r="B5630" s="134"/>
    </row>
    <row r="5631" spans="2:2">
      <c r="B5631" s="134"/>
    </row>
    <row r="5632" spans="2:2">
      <c r="B5632" s="134"/>
    </row>
    <row r="5633" spans="2:2">
      <c r="B5633" s="134"/>
    </row>
    <row r="5634" spans="2:2">
      <c r="B5634" s="134"/>
    </row>
    <row r="5635" spans="2:2">
      <c r="B5635" s="134"/>
    </row>
    <row r="5636" spans="2:2">
      <c r="B5636" s="134"/>
    </row>
    <row r="5637" spans="2:2">
      <c r="B5637" s="134"/>
    </row>
    <row r="5638" spans="2:2">
      <c r="B5638" s="134"/>
    </row>
    <row r="5639" spans="2:2">
      <c r="B5639" s="134"/>
    </row>
    <row r="5640" spans="2:2">
      <c r="B5640" s="134"/>
    </row>
    <row r="5641" spans="2:2">
      <c r="B5641" s="134"/>
    </row>
    <row r="5642" spans="2:2">
      <c r="B5642" s="134"/>
    </row>
    <row r="5643" spans="2:2">
      <c r="B5643" s="134"/>
    </row>
    <row r="5644" spans="2:2">
      <c r="B5644" s="134"/>
    </row>
    <row r="5645" spans="2:2">
      <c r="B5645" s="134"/>
    </row>
    <row r="5646" spans="2:2">
      <c r="B5646" s="134"/>
    </row>
    <row r="5647" spans="2:2">
      <c r="B5647" s="134"/>
    </row>
    <row r="5648" spans="2:2">
      <c r="B5648" s="134"/>
    </row>
    <row r="5649" spans="2:2">
      <c r="B5649" s="134"/>
    </row>
    <row r="5650" spans="2:2">
      <c r="B5650" s="134"/>
    </row>
    <row r="5651" spans="2:2">
      <c r="B5651" s="134"/>
    </row>
    <row r="5652" spans="2:2">
      <c r="B5652" s="134"/>
    </row>
    <row r="5653" spans="2:2">
      <c r="B5653" s="134"/>
    </row>
    <row r="5654" spans="2:2">
      <c r="B5654" s="134"/>
    </row>
    <row r="5655" spans="2:2">
      <c r="B5655" s="134"/>
    </row>
    <row r="5656" spans="2:2">
      <c r="B5656" s="134"/>
    </row>
    <row r="5657" spans="2:2">
      <c r="B5657" s="134"/>
    </row>
    <row r="5658" spans="2:2">
      <c r="B5658" s="134"/>
    </row>
    <row r="5659" spans="2:2">
      <c r="B5659" s="134"/>
    </row>
    <row r="5660" spans="2:2">
      <c r="B5660" s="134"/>
    </row>
    <row r="5661" spans="2:2">
      <c r="B5661" s="134"/>
    </row>
    <row r="5662" spans="2:2">
      <c r="B5662" s="134"/>
    </row>
    <row r="5663" spans="2:2">
      <c r="B5663" s="134"/>
    </row>
    <row r="5664" spans="2:2">
      <c r="B5664" s="134"/>
    </row>
    <row r="5665" spans="2:2">
      <c r="B5665" s="134"/>
    </row>
    <row r="5666" spans="2:2">
      <c r="B5666" s="134"/>
    </row>
    <row r="5667" spans="2:2">
      <c r="B5667" s="134"/>
    </row>
    <row r="5668" spans="2:2">
      <c r="B5668" s="134"/>
    </row>
    <row r="5669" spans="2:2">
      <c r="B5669" s="134"/>
    </row>
    <row r="5670" spans="2:2">
      <c r="B5670" s="134"/>
    </row>
    <row r="5671" spans="2:2">
      <c r="B5671" s="134"/>
    </row>
    <row r="5672" spans="2:2">
      <c r="B5672" s="134"/>
    </row>
    <row r="5673" spans="2:2">
      <c r="B5673" s="134"/>
    </row>
    <row r="5674" spans="2:2">
      <c r="B5674" s="134"/>
    </row>
    <row r="5675" spans="2:2">
      <c r="B5675" s="134"/>
    </row>
    <row r="5676" spans="2:2">
      <c r="B5676" s="134"/>
    </row>
    <row r="5677" spans="2:2">
      <c r="B5677" s="134"/>
    </row>
    <row r="5678" spans="2:2">
      <c r="B5678" s="134"/>
    </row>
    <row r="5679" spans="2:2">
      <c r="B5679" s="134"/>
    </row>
    <row r="5680" spans="2:2">
      <c r="B5680" s="134"/>
    </row>
    <row r="5681" spans="2:2">
      <c r="B5681" s="134"/>
    </row>
    <row r="5682" spans="2:2">
      <c r="B5682" s="134"/>
    </row>
    <row r="5683" spans="2:2">
      <c r="B5683" s="134"/>
    </row>
    <row r="5684" spans="2:2">
      <c r="B5684" s="134"/>
    </row>
    <row r="5685" spans="2:2">
      <c r="B5685" s="134"/>
    </row>
    <row r="5686" spans="2:2">
      <c r="B5686" s="134"/>
    </row>
    <row r="5687" spans="2:2">
      <c r="B5687" s="134"/>
    </row>
    <row r="5688" spans="2:2">
      <c r="B5688" s="134"/>
    </row>
    <row r="5689" spans="2:2">
      <c r="B5689" s="134"/>
    </row>
    <row r="5690" spans="2:2">
      <c r="B5690" s="134"/>
    </row>
    <row r="5691" spans="2:2">
      <c r="B5691" s="134"/>
    </row>
    <row r="5692" spans="2:2">
      <c r="B5692" s="134"/>
    </row>
    <row r="5693" spans="2:2">
      <c r="B5693" s="134"/>
    </row>
    <row r="5694" spans="2:2">
      <c r="B5694" s="134"/>
    </row>
    <row r="5695" spans="2:2">
      <c r="B5695" s="134"/>
    </row>
    <row r="5696" spans="2:2">
      <c r="B5696" s="134"/>
    </row>
    <row r="5697" spans="2:2">
      <c r="B5697" s="134"/>
    </row>
    <row r="5698" spans="2:2">
      <c r="B5698" s="134"/>
    </row>
    <row r="5699" spans="2:2">
      <c r="B5699" s="134"/>
    </row>
    <row r="5700" spans="2:2">
      <c r="B5700" s="134"/>
    </row>
    <row r="5701" spans="2:2">
      <c r="B5701" s="134"/>
    </row>
    <row r="5702" spans="2:2">
      <c r="B5702" s="134"/>
    </row>
    <row r="5703" spans="2:2">
      <c r="B5703" s="134"/>
    </row>
    <row r="5704" spans="2:2">
      <c r="B5704" s="134"/>
    </row>
    <row r="5705" spans="2:2">
      <c r="B5705" s="134"/>
    </row>
    <row r="5706" spans="2:2">
      <c r="B5706" s="134"/>
    </row>
    <row r="5707" spans="2:2">
      <c r="B5707" s="134"/>
    </row>
    <row r="5708" spans="2:2">
      <c r="B5708" s="134"/>
    </row>
    <row r="5709" spans="2:2">
      <c r="B5709" s="134"/>
    </row>
    <row r="5710" spans="2:2">
      <c r="B5710" s="134"/>
    </row>
    <row r="5711" spans="2:2">
      <c r="B5711" s="134"/>
    </row>
    <row r="5712" spans="2:2">
      <c r="B5712" s="134"/>
    </row>
    <row r="5713" spans="2:2">
      <c r="B5713" s="134"/>
    </row>
    <row r="5714" spans="2:2">
      <c r="B5714" s="134"/>
    </row>
    <row r="5715" spans="2:2">
      <c r="B5715" s="134"/>
    </row>
    <row r="5716" spans="2:2">
      <c r="B5716" s="134"/>
    </row>
    <row r="5717" spans="2:2">
      <c r="B5717" s="134"/>
    </row>
    <row r="5718" spans="2:2">
      <c r="B5718" s="134"/>
    </row>
    <row r="5719" spans="2:2">
      <c r="B5719" s="134"/>
    </row>
    <row r="5720" spans="2:2">
      <c r="B5720" s="134"/>
    </row>
    <row r="5721" spans="2:2">
      <c r="B5721" s="134"/>
    </row>
    <row r="5722" spans="2:2">
      <c r="B5722" s="134"/>
    </row>
    <row r="5723" spans="2:2">
      <c r="B5723" s="134"/>
    </row>
    <row r="5724" spans="2:2">
      <c r="B5724" s="134"/>
    </row>
    <row r="5725" spans="2:2">
      <c r="B5725" s="134"/>
    </row>
    <row r="5726" spans="2:2">
      <c r="B5726" s="134"/>
    </row>
    <row r="5727" spans="2:2">
      <c r="B5727" s="134"/>
    </row>
    <row r="5728" spans="2:2">
      <c r="B5728" s="134"/>
    </row>
    <row r="5729" spans="2:2">
      <c r="B5729" s="134"/>
    </row>
    <row r="5730" spans="2:2">
      <c r="B5730" s="134"/>
    </row>
    <row r="5731" spans="2:2">
      <c r="B5731" s="134"/>
    </row>
    <row r="5732" spans="2:2">
      <c r="B5732" s="134"/>
    </row>
    <row r="5733" spans="2:2">
      <c r="B5733" s="134"/>
    </row>
    <row r="5734" spans="2:2">
      <c r="B5734" s="134"/>
    </row>
    <row r="5735" spans="2:2">
      <c r="B5735" s="134"/>
    </row>
    <row r="5736" spans="2:2">
      <c r="B5736" s="134"/>
    </row>
    <row r="5737" spans="2:2">
      <c r="B5737" s="134"/>
    </row>
    <row r="5738" spans="2:2">
      <c r="B5738" s="134"/>
    </row>
    <row r="5739" spans="2:2">
      <c r="B5739" s="134"/>
    </row>
    <row r="5740" spans="2:2">
      <c r="B5740" s="134"/>
    </row>
    <row r="5741" spans="2:2">
      <c r="B5741" s="134"/>
    </row>
    <row r="5742" spans="2:2">
      <c r="B5742" s="134"/>
    </row>
    <row r="5743" spans="2:2">
      <c r="B5743" s="134"/>
    </row>
    <row r="5744" spans="2:2">
      <c r="B5744" s="134"/>
    </row>
    <row r="5745" spans="2:2">
      <c r="B5745" s="134"/>
    </row>
    <row r="5746" spans="2:2">
      <c r="B5746" s="134"/>
    </row>
    <row r="5747" spans="2:2">
      <c r="B5747" s="134"/>
    </row>
    <row r="5748" spans="2:2">
      <c r="B5748" s="134"/>
    </row>
    <row r="5749" spans="2:2">
      <c r="B5749" s="134"/>
    </row>
    <row r="5750" spans="2:2">
      <c r="B5750" s="134"/>
    </row>
    <row r="5751" spans="2:2">
      <c r="B5751" s="134"/>
    </row>
    <row r="5752" spans="2:2">
      <c r="B5752" s="134"/>
    </row>
    <row r="5753" spans="2:2">
      <c r="B5753" s="134"/>
    </row>
    <row r="5754" spans="2:2">
      <c r="B5754" s="134"/>
    </row>
    <row r="5755" spans="2:2">
      <c r="B5755" s="134"/>
    </row>
    <row r="5756" spans="2:2">
      <c r="B5756" s="134"/>
    </row>
    <row r="5757" spans="2:2">
      <c r="B5757" s="134"/>
    </row>
    <row r="5758" spans="2:2">
      <c r="B5758" s="134"/>
    </row>
    <row r="5759" spans="2:2">
      <c r="B5759" s="134"/>
    </row>
    <row r="5760" spans="2:2">
      <c r="B5760" s="134"/>
    </row>
    <row r="5761" spans="2:2">
      <c r="B5761" s="134"/>
    </row>
    <row r="5762" spans="2:2">
      <c r="B5762" s="134"/>
    </row>
    <row r="5763" spans="2:2">
      <c r="B5763" s="134"/>
    </row>
    <row r="5764" spans="2:2">
      <c r="B5764" s="134"/>
    </row>
    <row r="5765" spans="2:2">
      <c r="B5765" s="134"/>
    </row>
    <row r="5766" spans="2:2">
      <c r="B5766" s="134"/>
    </row>
    <row r="5767" spans="2:2">
      <c r="B5767" s="134"/>
    </row>
    <row r="5768" spans="2:2">
      <c r="B5768" s="134"/>
    </row>
    <row r="5769" spans="2:2">
      <c r="B5769" s="134"/>
    </row>
    <row r="5770" spans="2:2">
      <c r="B5770" s="134"/>
    </row>
    <row r="5771" spans="2:2">
      <c r="B5771" s="134"/>
    </row>
    <row r="5772" spans="2:2">
      <c r="B5772" s="134"/>
    </row>
    <row r="5773" spans="2:2">
      <c r="B5773" s="134"/>
    </row>
    <row r="5774" spans="2:2">
      <c r="B5774" s="134"/>
    </row>
    <row r="5775" spans="2:2">
      <c r="B5775" s="134"/>
    </row>
    <row r="5776" spans="2:2">
      <c r="B5776" s="134"/>
    </row>
    <row r="5777" spans="2:2">
      <c r="B5777" s="134"/>
    </row>
    <row r="5778" spans="2:2">
      <c r="B5778" s="134"/>
    </row>
    <row r="5779" spans="2:2">
      <c r="B5779" s="134"/>
    </row>
    <row r="5780" spans="2:2">
      <c r="B5780" s="134"/>
    </row>
    <row r="5781" spans="2:2">
      <c r="B5781" s="134"/>
    </row>
    <row r="5782" spans="2:2">
      <c r="B5782" s="134"/>
    </row>
    <row r="5783" spans="2:2">
      <c r="B5783" s="134"/>
    </row>
    <row r="5784" spans="2:2">
      <c r="B5784" s="134"/>
    </row>
    <row r="5785" spans="2:2">
      <c r="B5785" s="134"/>
    </row>
    <row r="5786" spans="2:2">
      <c r="B5786" s="134"/>
    </row>
    <row r="5787" spans="2:2">
      <c r="B5787" s="134"/>
    </row>
    <row r="5788" spans="2:2">
      <c r="B5788" s="134"/>
    </row>
    <row r="5789" spans="2:2">
      <c r="B5789" s="134"/>
    </row>
    <row r="5790" spans="2:2">
      <c r="B5790" s="134"/>
    </row>
    <row r="5791" spans="2:2">
      <c r="B5791" s="134"/>
    </row>
    <row r="5792" spans="2:2">
      <c r="B5792" s="134"/>
    </row>
    <row r="5793" spans="2:2">
      <c r="B5793" s="134"/>
    </row>
    <row r="5794" spans="2:2">
      <c r="B5794" s="134"/>
    </row>
    <row r="5795" spans="2:2">
      <c r="B5795" s="134"/>
    </row>
    <row r="5796" spans="2:2">
      <c r="B5796" s="134"/>
    </row>
    <row r="5797" spans="2:2">
      <c r="B5797" s="134"/>
    </row>
    <row r="5798" spans="2:2">
      <c r="B5798" s="134"/>
    </row>
    <row r="5799" spans="2:2">
      <c r="B5799" s="134"/>
    </row>
    <row r="5800" spans="2:2">
      <c r="B5800" s="134"/>
    </row>
    <row r="5801" spans="2:2">
      <c r="B5801" s="134"/>
    </row>
    <row r="5802" spans="2:2">
      <c r="B5802" s="134"/>
    </row>
    <row r="5803" spans="2:2">
      <c r="B5803" s="134"/>
    </row>
    <row r="5804" spans="2:2">
      <c r="B5804" s="134"/>
    </row>
    <row r="5805" spans="2:2">
      <c r="B5805" s="134"/>
    </row>
    <row r="5806" spans="2:2">
      <c r="B5806" s="134"/>
    </row>
    <row r="5807" spans="2:2">
      <c r="B5807" s="134"/>
    </row>
    <row r="5808" spans="2:2">
      <c r="B5808" s="134"/>
    </row>
    <row r="5809" spans="2:2">
      <c r="B5809" s="134"/>
    </row>
    <row r="5810" spans="2:2">
      <c r="B5810" s="134"/>
    </row>
    <row r="5811" spans="2:2">
      <c r="B5811" s="134"/>
    </row>
    <row r="5812" spans="2:2">
      <c r="B5812" s="134"/>
    </row>
    <row r="5813" spans="2:2">
      <c r="B5813" s="134"/>
    </row>
    <row r="5814" spans="2:2">
      <c r="B5814" s="134"/>
    </row>
    <row r="5815" spans="2:2">
      <c r="B5815" s="134"/>
    </row>
    <row r="5816" spans="2:2">
      <c r="B5816" s="134"/>
    </row>
    <row r="5817" spans="2:2">
      <c r="B5817" s="134"/>
    </row>
    <row r="5818" spans="2:2">
      <c r="B5818" s="134"/>
    </row>
    <row r="5819" spans="2:2">
      <c r="B5819" s="134"/>
    </row>
    <row r="5820" spans="2:2">
      <c r="B5820" s="134"/>
    </row>
    <row r="5821" spans="2:2">
      <c r="B5821" s="134"/>
    </row>
    <row r="5822" spans="2:2">
      <c r="B5822" s="134"/>
    </row>
    <row r="5823" spans="2:2">
      <c r="B5823" s="134"/>
    </row>
    <row r="5824" spans="2:2">
      <c r="B5824" s="134"/>
    </row>
    <row r="5825" spans="2:2">
      <c r="B5825" s="134"/>
    </row>
    <row r="5826" spans="2:2">
      <c r="B5826" s="134"/>
    </row>
    <row r="5827" spans="2:2">
      <c r="B5827" s="134"/>
    </row>
    <row r="5828" spans="2:2">
      <c r="B5828" s="134"/>
    </row>
    <row r="5829" spans="2:2">
      <c r="B5829" s="134"/>
    </row>
    <row r="5830" spans="2:2">
      <c r="B5830" s="134"/>
    </row>
    <row r="5831" spans="2:2">
      <c r="B5831" s="134"/>
    </row>
    <row r="5832" spans="2:2">
      <c r="B5832" s="134"/>
    </row>
    <row r="5833" spans="2:2">
      <c r="B5833" s="134"/>
    </row>
    <row r="5834" spans="2:2">
      <c r="B5834" s="134"/>
    </row>
    <row r="5835" spans="2:2">
      <c r="B5835" s="134"/>
    </row>
    <row r="5836" spans="2:2">
      <c r="B5836" s="134"/>
    </row>
    <row r="5837" spans="2:2">
      <c r="B5837" s="134"/>
    </row>
    <row r="5838" spans="2:2">
      <c r="B5838" s="134"/>
    </row>
    <row r="5839" spans="2:2">
      <c r="B5839" s="134"/>
    </row>
    <row r="5840" spans="2:2">
      <c r="B5840" s="134"/>
    </row>
    <row r="5841" spans="2:2">
      <c r="B5841" s="134"/>
    </row>
    <row r="5842" spans="2:2">
      <c r="B5842" s="134"/>
    </row>
    <row r="5843" spans="2:2">
      <c r="B5843" s="134"/>
    </row>
    <row r="5844" spans="2:2">
      <c r="B5844" s="134"/>
    </row>
    <row r="5845" spans="2:2">
      <c r="B5845" s="134"/>
    </row>
    <row r="5846" spans="2:2">
      <c r="B5846" s="134"/>
    </row>
    <row r="5847" spans="2:2">
      <c r="B5847" s="134"/>
    </row>
    <row r="5848" spans="2:2">
      <c r="B5848" s="134"/>
    </row>
    <row r="5849" spans="2:2">
      <c r="B5849" s="134"/>
    </row>
    <row r="5850" spans="2:2">
      <c r="B5850" s="134"/>
    </row>
    <row r="5851" spans="2:2">
      <c r="B5851" s="134"/>
    </row>
    <row r="5852" spans="2:2">
      <c r="B5852" s="134"/>
    </row>
    <row r="5853" spans="2:2">
      <c r="B5853" s="134"/>
    </row>
    <row r="5854" spans="2:2">
      <c r="B5854" s="134"/>
    </row>
    <row r="5855" spans="2:2">
      <c r="B5855" s="134"/>
    </row>
    <row r="5856" spans="2:2">
      <c r="B5856" s="134"/>
    </row>
    <row r="5857" spans="2:2">
      <c r="B5857" s="134"/>
    </row>
    <row r="5858" spans="2:2">
      <c r="B5858" s="134"/>
    </row>
    <row r="5859" spans="2:2">
      <c r="B5859" s="134"/>
    </row>
    <row r="5860" spans="2:2">
      <c r="B5860" s="134"/>
    </row>
    <row r="5861" spans="2:2">
      <c r="B5861" s="134"/>
    </row>
    <row r="5862" spans="2:2">
      <c r="B5862" s="134"/>
    </row>
    <row r="5863" spans="2:2">
      <c r="B5863" s="134"/>
    </row>
    <row r="5864" spans="2:2">
      <c r="B5864" s="134"/>
    </row>
    <row r="5865" spans="2:2">
      <c r="B5865" s="134"/>
    </row>
    <row r="5866" spans="2:2">
      <c r="B5866" s="134"/>
    </row>
    <row r="5867" spans="2:2">
      <c r="B5867" s="134"/>
    </row>
    <row r="5868" spans="2:2">
      <c r="B5868" s="134"/>
    </row>
    <row r="5869" spans="2:2">
      <c r="B5869" s="134"/>
    </row>
    <row r="5870" spans="2:2">
      <c r="B5870" s="134"/>
    </row>
    <row r="5871" spans="2:2">
      <c r="B5871" s="134"/>
    </row>
    <row r="5872" spans="2:2">
      <c r="B5872" s="134"/>
    </row>
    <row r="5873" spans="2:2">
      <c r="B5873" s="134"/>
    </row>
    <row r="5874" spans="2:2">
      <c r="B5874" s="134"/>
    </row>
    <row r="5875" spans="2:2">
      <c r="B5875" s="134"/>
    </row>
    <row r="5876" spans="2:2">
      <c r="B5876" s="134"/>
    </row>
    <row r="5877" spans="2:2">
      <c r="B5877" s="134"/>
    </row>
    <row r="5878" spans="2:2">
      <c r="B5878" s="134"/>
    </row>
    <row r="5879" spans="2:2">
      <c r="B5879" s="134"/>
    </row>
    <row r="5880" spans="2:2">
      <c r="B5880" s="134"/>
    </row>
    <row r="5881" spans="2:2">
      <c r="B5881" s="134"/>
    </row>
    <row r="5882" spans="2:2">
      <c r="B5882" s="134"/>
    </row>
    <row r="5883" spans="2:2">
      <c r="B5883" s="134"/>
    </row>
    <row r="5884" spans="2:2">
      <c r="B5884" s="134"/>
    </row>
    <row r="5885" spans="2:2">
      <c r="B5885" s="134"/>
    </row>
    <row r="5886" spans="2:2">
      <c r="B5886" s="134"/>
    </row>
    <row r="5887" spans="2:2">
      <c r="B5887" s="134"/>
    </row>
    <row r="5888" spans="2:2">
      <c r="B5888" s="134"/>
    </row>
    <row r="5889" spans="2:2">
      <c r="B5889" s="134"/>
    </row>
    <row r="5890" spans="2:2">
      <c r="B5890" s="134"/>
    </row>
    <row r="5891" spans="2:2">
      <c r="B5891" s="134"/>
    </row>
    <row r="5892" spans="2:2">
      <c r="B5892" s="134"/>
    </row>
    <row r="5893" spans="2:2">
      <c r="B5893" s="134"/>
    </row>
    <row r="5894" spans="2:2">
      <c r="B5894" s="134"/>
    </row>
    <row r="5895" spans="2:2">
      <c r="B5895" s="134"/>
    </row>
    <row r="5896" spans="2:2">
      <c r="B5896" s="134"/>
    </row>
    <row r="5897" spans="2:2">
      <c r="B5897" s="134"/>
    </row>
    <row r="5898" spans="2:2">
      <c r="B5898" s="134"/>
    </row>
    <row r="5899" spans="2:2">
      <c r="B5899" s="134"/>
    </row>
    <row r="5900" spans="2:2">
      <c r="B5900" s="134"/>
    </row>
    <row r="5901" spans="2:2">
      <c r="B5901" s="134"/>
    </row>
    <row r="5902" spans="2:2">
      <c r="B5902" s="134"/>
    </row>
    <row r="5903" spans="2:2">
      <c r="B5903" s="134"/>
    </row>
    <row r="5904" spans="2:2">
      <c r="B5904" s="134"/>
    </row>
    <row r="5905" spans="2:2">
      <c r="B5905" s="134"/>
    </row>
    <row r="5906" spans="2:2">
      <c r="B5906" s="134"/>
    </row>
    <row r="5907" spans="2:2">
      <c r="B5907" s="134"/>
    </row>
    <row r="5908" spans="2:2">
      <c r="B5908" s="134"/>
    </row>
    <row r="5909" spans="2:2">
      <c r="B5909" s="134"/>
    </row>
    <row r="5910" spans="2:2">
      <c r="B5910" s="134"/>
    </row>
    <row r="5911" spans="2:2">
      <c r="B5911" s="134"/>
    </row>
    <row r="5912" spans="2:2">
      <c r="B5912" s="134"/>
    </row>
    <row r="5913" spans="2:2">
      <c r="B5913" s="134"/>
    </row>
    <row r="5914" spans="2:2">
      <c r="B5914" s="134"/>
    </row>
    <row r="5915" spans="2:2">
      <c r="B5915" s="134"/>
    </row>
    <row r="5916" spans="2:2">
      <c r="B5916" s="134"/>
    </row>
    <row r="5917" spans="2:2">
      <c r="B5917" s="134"/>
    </row>
    <row r="5918" spans="2:2">
      <c r="B5918" s="134"/>
    </row>
    <row r="5919" spans="2:2">
      <c r="B5919" s="134"/>
    </row>
    <row r="5920" spans="2:2">
      <c r="B5920" s="134"/>
    </row>
    <row r="5921" spans="2:2">
      <c r="B5921" s="134"/>
    </row>
    <row r="5922" spans="2:2">
      <c r="B5922" s="134"/>
    </row>
    <row r="5923" spans="2:2">
      <c r="B5923" s="134"/>
    </row>
    <row r="5924" spans="2:2">
      <c r="B5924" s="134"/>
    </row>
    <row r="5925" spans="2:2">
      <c r="B5925" s="134"/>
    </row>
    <row r="5926" spans="2:2">
      <c r="B5926" s="134"/>
    </row>
    <row r="5927" spans="2:2">
      <c r="B5927" s="134"/>
    </row>
    <row r="5928" spans="2:2">
      <c r="B5928" s="134"/>
    </row>
    <row r="5929" spans="2:2">
      <c r="B5929" s="134"/>
    </row>
    <row r="5930" spans="2:2">
      <c r="B5930" s="134"/>
    </row>
    <row r="5931" spans="2:2">
      <c r="B5931" s="134"/>
    </row>
    <row r="5932" spans="2:2">
      <c r="B5932" s="134"/>
    </row>
    <row r="5933" spans="2:2">
      <c r="B5933" s="134"/>
    </row>
    <row r="5934" spans="2:2">
      <c r="B5934" s="134"/>
    </row>
    <row r="5935" spans="2:2">
      <c r="B5935" s="134"/>
    </row>
    <row r="5936" spans="2:2">
      <c r="B5936" s="134"/>
    </row>
    <row r="5937" spans="2:2">
      <c r="B5937" s="134"/>
    </row>
    <row r="5938" spans="2:2">
      <c r="B5938" s="134"/>
    </row>
    <row r="5939" spans="2:2">
      <c r="B5939" s="134"/>
    </row>
    <row r="5940" spans="2:2">
      <c r="B5940" s="134"/>
    </row>
    <row r="5941" spans="2:2">
      <c r="B5941" s="134"/>
    </row>
    <row r="5942" spans="2:2">
      <c r="B5942" s="134"/>
    </row>
    <row r="5943" spans="2:2">
      <c r="B5943" s="134"/>
    </row>
    <row r="5944" spans="2:2">
      <c r="B5944" s="134"/>
    </row>
    <row r="5945" spans="2:2">
      <c r="B5945" s="134"/>
    </row>
    <row r="5946" spans="2:2">
      <c r="B5946" s="134"/>
    </row>
    <row r="5947" spans="2:2">
      <c r="B5947" s="134"/>
    </row>
    <row r="5948" spans="2:2">
      <c r="B5948" s="134"/>
    </row>
    <row r="5949" spans="2:2">
      <c r="B5949" s="134"/>
    </row>
    <row r="5950" spans="2:2">
      <c r="B5950" s="134"/>
    </row>
    <row r="5951" spans="2:2">
      <c r="B5951" s="134"/>
    </row>
    <row r="5952" spans="2:2">
      <c r="B5952" s="134"/>
    </row>
    <row r="5953" spans="2:2">
      <c r="B5953" s="134"/>
    </row>
    <row r="5954" spans="2:2">
      <c r="B5954" s="134"/>
    </row>
    <row r="5955" spans="2:2">
      <c r="B5955" s="134"/>
    </row>
    <row r="5956" spans="2:2">
      <c r="B5956" s="134"/>
    </row>
    <row r="5957" spans="2:2">
      <c r="B5957" s="134"/>
    </row>
    <row r="5958" spans="2:2">
      <c r="B5958" s="134"/>
    </row>
    <row r="5959" spans="2:2">
      <c r="B5959" s="134"/>
    </row>
    <row r="5960" spans="2:2">
      <c r="B5960" s="134"/>
    </row>
    <row r="5961" spans="2:2">
      <c r="B5961" s="134"/>
    </row>
    <row r="5962" spans="2:2">
      <c r="B5962" s="134"/>
    </row>
    <row r="5963" spans="2:2">
      <c r="B5963" s="134"/>
    </row>
    <row r="5964" spans="2:2">
      <c r="B5964" s="134"/>
    </row>
    <row r="5965" spans="2:2">
      <c r="B5965" s="134"/>
    </row>
    <row r="5966" spans="2:2">
      <c r="B5966" s="134"/>
    </row>
    <row r="5967" spans="2:2">
      <c r="B5967" s="134"/>
    </row>
    <row r="5968" spans="2:2">
      <c r="B5968" s="134"/>
    </row>
    <row r="5969" spans="2:2">
      <c r="B5969" s="134"/>
    </row>
    <row r="5970" spans="2:2">
      <c r="B5970" s="134"/>
    </row>
    <row r="5971" spans="2:2">
      <c r="B5971" s="134"/>
    </row>
    <row r="5972" spans="2:2">
      <c r="B5972" s="134"/>
    </row>
    <row r="5973" spans="2:2">
      <c r="B5973" s="134"/>
    </row>
    <row r="5974" spans="2:2">
      <c r="B5974" s="134"/>
    </row>
    <row r="5975" spans="2:2">
      <c r="B5975" s="134"/>
    </row>
    <row r="5976" spans="2:2">
      <c r="B5976" s="134"/>
    </row>
    <row r="5977" spans="2:2">
      <c r="B5977" s="134"/>
    </row>
    <row r="5978" spans="2:2">
      <c r="B5978" s="134"/>
    </row>
    <row r="5979" spans="2:2">
      <c r="B5979" s="134"/>
    </row>
    <row r="5980" spans="2:2">
      <c r="B5980" s="134"/>
    </row>
    <row r="5981" spans="2:2">
      <c r="B5981" s="134"/>
    </row>
    <row r="5982" spans="2:2">
      <c r="B5982" s="134"/>
    </row>
    <row r="5983" spans="2:2">
      <c r="B5983" s="134"/>
    </row>
    <row r="5984" spans="2:2">
      <c r="B5984" s="134"/>
    </row>
    <row r="5985" spans="2:2">
      <c r="B5985" s="134"/>
    </row>
    <row r="5986" spans="2:2">
      <c r="B5986" s="134"/>
    </row>
    <row r="5987" spans="2:2">
      <c r="B5987" s="134"/>
    </row>
    <row r="5988" spans="2:2">
      <c r="B5988" s="134"/>
    </row>
    <row r="5989" spans="2:2">
      <c r="B5989" s="134"/>
    </row>
    <row r="5990" spans="2:2">
      <c r="B5990" s="134"/>
    </row>
    <row r="5991" spans="2:2">
      <c r="B5991" s="134"/>
    </row>
    <row r="5992" spans="2:2">
      <c r="B5992" s="134"/>
    </row>
    <row r="5993" spans="2:2">
      <c r="B5993" s="134"/>
    </row>
    <row r="5994" spans="2:2">
      <c r="B5994" s="134"/>
    </row>
    <row r="5995" spans="2:2">
      <c r="B5995" s="134"/>
    </row>
    <row r="5996" spans="2:2">
      <c r="B5996" s="134"/>
    </row>
    <row r="5997" spans="2:2">
      <c r="B5997" s="134"/>
    </row>
    <row r="5998" spans="2:2">
      <c r="B5998" s="134"/>
    </row>
    <row r="5999" spans="2:2">
      <c r="B5999" s="134"/>
    </row>
    <row r="6000" spans="2:2">
      <c r="B6000" s="134"/>
    </row>
    <row r="6001" spans="2:2">
      <c r="B6001" s="134"/>
    </row>
    <row r="6002" spans="2:2">
      <c r="B6002" s="134"/>
    </row>
    <row r="6003" spans="2:2">
      <c r="B6003" s="134"/>
    </row>
    <row r="6004" spans="2:2">
      <c r="B6004" s="134"/>
    </row>
    <row r="6005" spans="2:2">
      <c r="B6005" s="134"/>
    </row>
    <row r="6006" spans="2:2">
      <c r="B6006" s="134"/>
    </row>
    <row r="6007" spans="2:2">
      <c r="B6007" s="134"/>
    </row>
    <row r="6008" spans="2:2">
      <c r="B6008" s="134"/>
    </row>
    <row r="6009" spans="2:2">
      <c r="B6009" s="134"/>
    </row>
    <row r="6010" spans="2:2">
      <c r="B6010" s="134"/>
    </row>
    <row r="6011" spans="2:2">
      <c r="B6011" s="134"/>
    </row>
    <row r="6012" spans="2:2">
      <c r="B6012" s="134"/>
    </row>
    <row r="6013" spans="2:2">
      <c r="B6013" s="134"/>
    </row>
    <row r="6014" spans="2:2">
      <c r="B6014" s="134"/>
    </row>
    <row r="6015" spans="2:2">
      <c r="B6015" s="134"/>
    </row>
    <row r="6016" spans="2:2">
      <c r="B6016" s="134"/>
    </row>
    <row r="6017" spans="2:2">
      <c r="B6017" s="134"/>
    </row>
    <row r="6018" spans="2:2">
      <c r="B6018" s="134"/>
    </row>
    <row r="6019" spans="2:2">
      <c r="B6019" s="134"/>
    </row>
    <row r="6020" spans="2:2">
      <c r="B6020" s="134"/>
    </row>
    <row r="6021" spans="2:2">
      <c r="B6021" s="134"/>
    </row>
    <row r="6022" spans="2:2">
      <c r="B6022" s="134"/>
    </row>
    <row r="6023" spans="2:2">
      <c r="B6023" s="134"/>
    </row>
    <row r="6024" spans="2:2">
      <c r="B6024" s="134"/>
    </row>
    <row r="6025" spans="2:2">
      <c r="B6025" s="134"/>
    </row>
    <row r="6026" spans="2:2">
      <c r="B6026" s="134"/>
    </row>
    <row r="6027" spans="2:2">
      <c r="B6027" s="134"/>
    </row>
    <row r="6028" spans="2:2">
      <c r="B6028" s="134"/>
    </row>
    <row r="6029" spans="2:2">
      <c r="B6029" s="134"/>
    </row>
    <row r="6030" spans="2:2">
      <c r="B6030" s="134"/>
    </row>
    <row r="6031" spans="2:2">
      <c r="B6031" s="134"/>
    </row>
    <row r="6032" spans="2:2">
      <c r="B6032" s="134"/>
    </row>
    <row r="6033" spans="2:2">
      <c r="B6033" s="134"/>
    </row>
    <row r="6034" spans="2:2">
      <c r="B6034" s="134"/>
    </row>
    <row r="6035" spans="2:2">
      <c r="B6035" s="134"/>
    </row>
    <row r="6036" spans="2:2">
      <c r="B6036" s="134"/>
    </row>
    <row r="6037" spans="2:2">
      <c r="B6037" s="134"/>
    </row>
    <row r="6038" spans="2:2">
      <c r="B6038" s="134"/>
    </row>
    <row r="6039" spans="2:2">
      <c r="B6039" s="134"/>
    </row>
    <row r="6040" spans="2:2">
      <c r="B6040" s="134"/>
    </row>
    <row r="6041" spans="2:2">
      <c r="B6041" s="134"/>
    </row>
    <row r="6042" spans="2:2">
      <c r="B6042" s="134"/>
    </row>
    <row r="6043" spans="2:2">
      <c r="B6043" s="134"/>
    </row>
    <row r="6044" spans="2:2">
      <c r="B6044" s="134"/>
    </row>
    <row r="6045" spans="2:2">
      <c r="B6045" s="134"/>
    </row>
    <row r="6046" spans="2:2">
      <c r="B6046" s="134"/>
    </row>
    <row r="6047" spans="2:2">
      <c r="B6047" s="134"/>
    </row>
    <row r="6048" spans="2:2">
      <c r="B6048" s="134"/>
    </row>
    <row r="6049" spans="2:2">
      <c r="B6049" s="134"/>
    </row>
    <row r="6050" spans="2:2">
      <c r="B6050" s="134"/>
    </row>
    <row r="6051" spans="2:2">
      <c r="B6051" s="134"/>
    </row>
    <row r="6052" spans="2:2">
      <c r="B6052" s="134"/>
    </row>
    <row r="6053" spans="2:2">
      <c r="B6053" s="134"/>
    </row>
    <row r="6054" spans="2:2">
      <c r="B6054" s="134"/>
    </row>
    <row r="6055" spans="2:2">
      <c r="B6055" s="134"/>
    </row>
    <row r="6056" spans="2:2">
      <c r="B6056" s="134"/>
    </row>
    <row r="6057" spans="2:2">
      <c r="B6057" s="134"/>
    </row>
    <row r="6058" spans="2:2">
      <c r="B6058" s="134"/>
    </row>
    <row r="6059" spans="2:2">
      <c r="B6059" s="134"/>
    </row>
    <row r="6060" spans="2:2">
      <c r="B6060" s="134"/>
    </row>
    <row r="6061" spans="2:2">
      <c r="B6061" s="134"/>
    </row>
    <row r="6062" spans="2:2">
      <c r="B6062" s="134"/>
    </row>
    <row r="6063" spans="2:2">
      <c r="B6063" s="134"/>
    </row>
    <row r="6064" spans="2:2">
      <c r="B6064" s="134"/>
    </row>
    <row r="6065" spans="2:2">
      <c r="B6065" s="134"/>
    </row>
    <row r="6066" spans="2:2">
      <c r="B6066" s="134"/>
    </row>
    <row r="6067" spans="2:2">
      <c r="B6067" s="134"/>
    </row>
    <row r="6068" spans="2:2">
      <c r="B6068" s="134"/>
    </row>
    <row r="6069" spans="2:2">
      <c r="B6069" s="134"/>
    </row>
    <row r="6070" spans="2:2">
      <c r="B6070" s="134"/>
    </row>
    <row r="6071" spans="2:2">
      <c r="B6071" s="134"/>
    </row>
    <row r="6072" spans="2:2">
      <c r="B6072" s="134"/>
    </row>
    <row r="6073" spans="2:2">
      <c r="B6073" s="134"/>
    </row>
    <row r="6074" spans="2:2">
      <c r="B6074" s="134"/>
    </row>
    <row r="6075" spans="2:2">
      <c r="B6075" s="134"/>
    </row>
    <row r="6076" spans="2:2">
      <c r="B6076" s="134"/>
    </row>
    <row r="6077" spans="2:2">
      <c r="B6077" s="134"/>
    </row>
    <row r="6078" spans="2:2">
      <c r="B6078" s="134"/>
    </row>
    <row r="6079" spans="2:2">
      <c r="B6079" s="134"/>
    </row>
    <row r="6080" spans="2:2">
      <c r="B6080" s="134"/>
    </row>
    <row r="6081" spans="2:2">
      <c r="B6081" s="134"/>
    </row>
    <row r="6082" spans="2:2">
      <c r="B6082" s="134"/>
    </row>
    <row r="6083" spans="2:2">
      <c r="B6083" s="134"/>
    </row>
    <row r="6084" spans="2:2">
      <c r="B6084" s="134"/>
    </row>
    <row r="6085" spans="2:2">
      <c r="B6085" s="134"/>
    </row>
    <row r="6086" spans="2:2">
      <c r="B6086" s="134"/>
    </row>
    <row r="6087" spans="2:2">
      <c r="B6087" s="134"/>
    </row>
    <row r="6088" spans="2:2">
      <c r="B6088" s="134"/>
    </row>
    <row r="6089" spans="2:2">
      <c r="B6089" s="134"/>
    </row>
    <row r="6090" spans="2:2">
      <c r="B6090" s="134"/>
    </row>
    <row r="6091" spans="2:2">
      <c r="B6091" s="134"/>
    </row>
    <row r="6092" spans="2:2">
      <c r="B6092" s="134"/>
    </row>
    <row r="6093" spans="2:2">
      <c r="B6093" s="134"/>
    </row>
    <row r="6094" spans="2:2">
      <c r="B6094" s="134"/>
    </row>
    <row r="6095" spans="2:2">
      <c r="B6095" s="134"/>
    </row>
    <row r="6096" spans="2:2">
      <c r="B6096" s="134"/>
    </row>
    <row r="6097" spans="2:2">
      <c r="B6097" s="134"/>
    </row>
    <row r="6098" spans="2:2">
      <c r="B6098" s="134"/>
    </row>
    <row r="6099" spans="2:2">
      <c r="B6099" s="134"/>
    </row>
    <row r="6100" spans="2:2">
      <c r="B6100" s="134"/>
    </row>
    <row r="6101" spans="2:2">
      <c r="B6101" s="134"/>
    </row>
    <row r="6102" spans="2:2">
      <c r="B6102" s="134"/>
    </row>
    <row r="6103" spans="2:2">
      <c r="B6103" s="134"/>
    </row>
    <row r="6104" spans="2:2">
      <c r="B6104" s="134"/>
    </row>
    <row r="6105" spans="2:2">
      <c r="B6105" s="134"/>
    </row>
    <row r="6106" spans="2:2">
      <c r="B6106" s="134"/>
    </row>
    <row r="6107" spans="2:2">
      <c r="B6107" s="134"/>
    </row>
    <row r="6108" spans="2:2">
      <c r="B6108" s="134"/>
    </row>
    <row r="6109" spans="2:2">
      <c r="B6109" s="134"/>
    </row>
    <row r="6110" spans="2:2">
      <c r="B6110" s="134"/>
    </row>
    <row r="6111" spans="2:2">
      <c r="B6111" s="134"/>
    </row>
    <row r="6112" spans="2:2">
      <c r="B6112" s="134"/>
    </row>
    <row r="6113" spans="2:2">
      <c r="B6113" s="134"/>
    </row>
    <row r="6114" spans="2:2">
      <c r="B6114" s="134"/>
    </row>
    <row r="6115" spans="2:2">
      <c r="B6115" s="134"/>
    </row>
    <row r="6116" spans="2:2">
      <c r="B6116" s="134"/>
    </row>
    <row r="6117" spans="2:2">
      <c r="B6117" s="134"/>
    </row>
    <row r="6118" spans="2:2">
      <c r="B6118" s="134"/>
    </row>
    <row r="6119" spans="2:2">
      <c r="B6119" s="134"/>
    </row>
    <row r="6120" spans="2:2">
      <c r="B6120" s="134"/>
    </row>
    <row r="6121" spans="2:2">
      <c r="B6121" s="134"/>
    </row>
    <row r="6122" spans="2:2">
      <c r="B6122" s="134"/>
    </row>
    <row r="6123" spans="2:2">
      <c r="B6123" s="134"/>
    </row>
    <row r="6124" spans="2:2">
      <c r="B6124" s="134"/>
    </row>
    <row r="6125" spans="2:2">
      <c r="B6125" s="134"/>
    </row>
    <row r="6126" spans="2:2">
      <c r="B6126" s="134"/>
    </row>
    <row r="6127" spans="2:2">
      <c r="B6127" s="134"/>
    </row>
    <row r="6128" spans="2:2">
      <c r="B6128" s="134"/>
    </row>
    <row r="6129" spans="2:2">
      <c r="B6129" s="134"/>
    </row>
    <row r="6130" spans="2:2">
      <c r="B6130" s="134"/>
    </row>
    <row r="6131" spans="2:2">
      <c r="B6131" s="134"/>
    </row>
    <row r="6132" spans="2:2">
      <c r="B6132" s="134"/>
    </row>
    <row r="6133" spans="2:2">
      <c r="B6133" s="134"/>
    </row>
    <row r="6134" spans="2:2">
      <c r="B6134" s="134"/>
    </row>
    <row r="6135" spans="2:2">
      <c r="B6135" s="134"/>
    </row>
    <row r="6136" spans="2:2">
      <c r="B6136" s="134"/>
    </row>
    <row r="6137" spans="2:2">
      <c r="B6137" s="134"/>
    </row>
    <row r="6138" spans="2:2">
      <c r="B6138" s="134"/>
    </row>
    <row r="6139" spans="2:2">
      <c r="B6139" s="134"/>
    </row>
    <row r="6140" spans="2:2">
      <c r="B6140" s="134"/>
    </row>
    <row r="6141" spans="2:2">
      <c r="B6141" s="134"/>
    </row>
    <row r="6142" spans="2:2">
      <c r="B6142" s="134"/>
    </row>
    <row r="6143" spans="2:2">
      <c r="B6143" s="134"/>
    </row>
    <row r="6144" spans="2:2">
      <c r="B6144" s="134"/>
    </row>
    <row r="6145" spans="2:2">
      <c r="B6145" s="134"/>
    </row>
    <row r="6146" spans="2:2">
      <c r="B6146" s="134"/>
    </row>
    <row r="6147" spans="2:2">
      <c r="B6147" s="134"/>
    </row>
    <row r="6148" spans="2:2">
      <c r="B6148" s="134"/>
    </row>
    <row r="6149" spans="2:2">
      <c r="B6149" s="134"/>
    </row>
    <row r="6150" spans="2:2">
      <c r="B6150" s="134"/>
    </row>
    <row r="6151" spans="2:2">
      <c r="B6151" s="134"/>
    </row>
    <row r="6152" spans="2:2">
      <c r="B6152" s="134"/>
    </row>
    <row r="6153" spans="2:2">
      <c r="B6153" s="134"/>
    </row>
    <row r="6154" spans="2:2">
      <c r="B6154" s="134"/>
    </row>
    <row r="6155" spans="2:2">
      <c r="B6155" s="134"/>
    </row>
    <row r="6156" spans="2:2">
      <c r="B6156" s="134"/>
    </row>
    <row r="6157" spans="2:2">
      <c r="B6157" s="134"/>
    </row>
    <row r="6158" spans="2:2">
      <c r="B6158" s="134"/>
    </row>
    <row r="6159" spans="2:2">
      <c r="B6159" s="134"/>
    </row>
    <row r="6160" spans="2:2">
      <c r="B6160" s="134"/>
    </row>
    <row r="6161" spans="2:2">
      <c r="B6161" s="134"/>
    </row>
    <row r="6162" spans="2:2">
      <c r="B6162" s="134"/>
    </row>
    <row r="6163" spans="2:2">
      <c r="B6163" s="134"/>
    </row>
    <row r="6164" spans="2:2">
      <c r="B6164" s="134"/>
    </row>
    <row r="6165" spans="2:2">
      <c r="B6165" s="134"/>
    </row>
    <row r="6166" spans="2:2">
      <c r="B6166" s="134"/>
    </row>
    <row r="6167" spans="2:2">
      <c r="B6167" s="134"/>
    </row>
    <row r="6168" spans="2:2">
      <c r="B6168" s="134"/>
    </row>
    <row r="6169" spans="2:2">
      <c r="B6169" s="134"/>
    </row>
    <row r="6170" spans="2:2">
      <c r="B6170" s="134"/>
    </row>
    <row r="6171" spans="2:2">
      <c r="B6171" s="134"/>
    </row>
    <row r="6172" spans="2:2">
      <c r="B6172" s="134"/>
    </row>
    <row r="6173" spans="2:2">
      <c r="B6173" s="134"/>
    </row>
    <row r="6174" spans="2:2">
      <c r="B6174" s="134"/>
    </row>
    <row r="6175" spans="2:2">
      <c r="B6175" s="134"/>
    </row>
    <row r="6176" spans="2:2">
      <c r="B6176" s="134"/>
    </row>
    <row r="6177" spans="2:2">
      <c r="B6177" s="134"/>
    </row>
    <row r="6178" spans="2:2">
      <c r="B6178" s="134"/>
    </row>
    <row r="6179" spans="2:2">
      <c r="B6179" s="134"/>
    </row>
    <row r="6180" spans="2:2">
      <c r="B6180" s="134"/>
    </row>
    <row r="6181" spans="2:2">
      <c r="B6181" s="134"/>
    </row>
    <row r="6182" spans="2:2">
      <c r="B6182" s="134"/>
    </row>
    <row r="6183" spans="2:2">
      <c r="B6183" s="134"/>
    </row>
    <row r="6184" spans="2:2">
      <c r="B6184" s="134"/>
    </row>
    <row r="6185" spans="2:2">
      <c r="B6185" s="134"/>
    </row>
    <row r="6186" spans="2:2">
      <c r="B6186" s="134"/>
    </row>
    <row r="6187" spans="2:2">
      <c r="B6187" s="134"/>
    </row>
    <row r="6188" spans="2:2">
      <c r="B6188" s="134"/>
    </row>
    <row r="6189" spans="2:2">
      <c r="B6189" s="134"/>
    </row>
    <row r="6190" spans="2:2">
      <c r="B6190" s="134"/>
    </row>
    <row r="6191" spans="2:2">
      <c r="B6191" s="134"/>
    </row>
    <row r="6192" spans="2:2">
      <c r="B6192" s="134"/>
    </row>
    <row r="6193" spans="2:2">
      <c r="B6193" s="134"/>
    </row>
    <row r="6194" spans="2:2">
      <c r="B6194" s="134"/>
    </row>
    <row r="6195" spans="2:2">
      <c r="B6195" s="134"/>
    </row>
    <row r="6196" spans="2:2">
      <c r="B6196" s="134"/>
    </row>
    <row r="6197" spans="2:2">
      <c r="B6197" s="134"/>
    </row>
    <row r="6198" spans="2:2">
      <c r="B6198" s="134"/>
    </row>
    <row r="6199" spans="2:2">
      <c r="B6199" s="134"/>
    </row>
    <row r="6200" spans="2:2">
      <c r="B6200" s="134"/>
    </row>
    <row r="6201" spans="2:2">
      <c r="B6201" s="134"/>
    </row>
    <row r="6202" spans="2:2">
      <c r="B6202" s="134"/>
    </row>
    <row r="6203" spans="2:2">
      <c r="B6203" s="134"/>
    </row>
    <row r="6204" spans="2:2">
      <c r="B6204" s="134"/>
    </row>
    <row r="6205" spans="2:2">
      <c r="B6205" s="134"/>
    </row>
    <row r="6206" spans="2:2">
      <c r="B6206" s="134"/>
    </row>
    <row r="6207" spans="2:2">
      <c r="B6207" s="134"/>
    </row>
    <row r="6208" spans="2:2">
      <c r="B6208" s="134"/>
    </row>
    <row r="6209" spans="2:2">
      <c r="B6209" s="134"/>
    </row>
    <row r="6210" spans="2:2">
      <c r="B6210" s="134"/>
    </row>
    <row r="6211" spans="2:2">
      <c r="B6211" s="134"/>
    </row>
    <row r="6212" spans="2:2">
      <c r="B6212" s="134"/>
    </row>
    <row r="6213" spans="2:2">
      <c r="B6213" s="134"/>
    </row>
    <row r="6214" spans="2:2">
      <c r="B6214" s="134"/>
    </row>
    <row r="6215" spans="2:2">
      <c r="B6215" s="134"/>
    </row>
    <row r="6216" spans="2:2">
      <c r="B6216" s="134"/>
    </row>
    <row r="6217" spans="2:2">
      <c r="B6217" s="134"/>
    </row>
    <row r="6218" spans="2:2">
      <c r="B6218" s="134"/>
    </row>
    <row r="6219" spans="2:2">
      <c r="B6219" s="134"/>
    </row>
    <row r="6220" spans="2:2">
      <c r="B6220" s="134"/>
    </row>
    <row r="6221" spans="2:2">
      <c r="B6221" s="134"/>
    </row>
    <row r="6222" spans="2:2">
      <c r="B6222" s="134"/>
    </row>
    <row r="6223" spans="2:2">
      <c r="B6223" s="134"/>
    </row>
    <row r="6224" spans="2:2">
      <c r="B6224" s="134"/>
    </row>
    <row r="6225" spans="2:2">
      <c r="B6225" s="134"/>
    </row>
    <row r="6226" spans="2:2">
      <c r="B6226" s="134"/>
    </row>
    <row r="6227" spans="2:2">
      <c r="B6227" s="134"/>
    </row>
    <row r="6228" spans="2:2">
      <c r="B6228" s="134"/>
    </row>
    <row r="6229" spans="2:2">
      <c r="B6229" s="134"/>
    </row>
    <row r="6230" spans="2:2">
      <c r="B6230" s="134"/>
    </row>
    <row r="6231" spans="2:2">
      <c r="B6231" s="134"/>
    </row>
    <row r="6232" spans="2:2">
      <c r="B6232" s="134"/>
    </row>
    <row r="6233" spans="2:2">
      <c r="B6233" s="134"/>
    </row>
    <row r="6234" spans="2:2">
      <c r="B6234" s="134"/>
    </row>
    <row r="6235" spans="2:2">
      <c r="B6235" s="134"/>
    </row>
    <row r="6236" spans="2:2">
      <c r="B6236" s="134"/>
    </row>
    <row r="6237" spans="2:2">
      <c r="B6237" s="134"/>
    </row>
    <row r="6238" spans="2:2">
      <c r="B6238" s="134"/>
    </row>
    <row r="6239" spans="2:2">
      <c r="B6239" s="134"/>
    </row>
    <row r="6240" spans="2:2">
      <c r="B6240" s="134"/>
    </row>
    <row r="6241" spans="2:2">
      <c r="B6241" s="134"/>
    </row>
    <row r="6242" spans="2:2">
      <c r="B6242" s="134"/>
    </row>
    <row r="6243" spans="2:2">
      <c r="B6243" s="134"/>
    </row>
    <row r="6244" spans="2:2">
      <c r="B6244" s="134"/>
    </row>
    <row r="6245" spans="2:2">
      <c r="B6245" s="134"/>
    </row>
    <row r="6246" spans="2:2">
      <c r="B6246" s="134"/>
    </row>
    <row r="6247" spans="2:2">
      <c r="B6247" s="134"/>
    </row>
    <row r="6248" spans="2:2">
      <c r="B6248" s="134"/>
    </row>
    <row r="6249" spans="2:2">
      <c r="B6249" s="134"/>
    </row>
    <row r="6250" spans="2:2">
      <c r="B6250" s="134"/>
    </row>
    <row r="6251" spans="2:2">
      <c r="B6251" s="134"/>
    </row>
    <row r="6252" spans="2:2">
      <c r="B6252" s="134"/>
    </row>
    <row r="6253" spans="2:2">
      <c r="B6253" s="134"/>
    </row>
    <row r="6254" spans="2:2">
      <c r="B6254" s="134"/>
    </row>
    <row r="6255" spans="2:2">
      <c r="B6255" s="134"/>
    </row>
    <row r="6256" spans="2:2">
      <c r="B6256" s="134"/>
    </row>
    <row r="6257" spans="2:2">
      <c r="B6257" s="134"/>
    </row>
    <row r="6258" spans="2:2">
      <c r="B6258" s="134"/>
    </row>
    <row r="6259" spans="2:2">
      <c r="B6259" s="134"/>
    </row>
    <row r="6260" spans="2:2">
      <c r="B6260" s="134"/>
    </row>
    <row r="6261" spans="2:2">
      <c r="B6261" s="134"/>
    </row>
    <row r="6262" spans="2:2">
      <c r="B6262" s="134"/>
    </row>
    <row r="6263" spans="2:2">
      <c r="B6263" s="134"/>
    </row>
    <row r="6264" spans="2:2">
      <c r="B6264" s="134"/>
    </row>
    <row r="6265" spans="2:2">
      <c r="B6265" s="134"/>
    </row>
    <row r="6266" spans="2:2">
      <c r="B6266" s="134"/>
    </row>
    <row r="6267" spans="2:2">
      <c r="B6267" s="134"/>
    </row>
    <row r="6268" spans="2:2">
      <c r="B6268" s="134"/>
    </row>
    <row r="6269" spans="2:2">
      <c r="B6269" s="134"/>
    </row>
    <row r="6270" spans="2:2">
      <c r="B6270" s="134"/>
    </row>
    <row r="6271" spans="2:2">
      <c r="B6271" s="134"/>
    </row>
    <row r="6272" spans="2:2">
      <c r="B6272" s="134"/>
    </row>
    <row r="6273" spans="2:2">
      <c r="B6273" s="134"/>
    </row>
    <row r="6274" spans="2:2">
      <c r="B6274" s="134"/>
    </row>
    <row r="6275" spans="2:2">
      <c r="B6275" s="134"/>
    </row>
    <row r="6276" spans="2:2">
      <c r="B6276" s="134"/>
    </row>
    <row r="6277" spans="2:2">
      <c r="B6277" s="134"/>
    </row>
    <row r="6278" spans="2:2">
      <c r="B6278" s="134"/>
    </row>
    <row r="6279" spans="2:2">
      <c r="B6279" s="134"/>
    </row>
    <row r="6280" spans="2:2">
      <c r="B6280" s="134"/>
    </row>
    <row r="6281" spans="2:2">
      <c r="B6281" s="134"/>
    </row>
    <row r="6282" spans="2:2">
      <c r="B6282" s="134"/>
    </row>
    <row r="6283" spans="2:2">
      <c r="B6283" s="134"/>
    </row>
    <row r="6284" spans="2:2">
      <c r="B6284" s="134"/>
    </row>
    <row r="6285" spans="2:2">
      <c r="B6285" s="134"/>
    </row>
    <row r="6286" spans="2:2">
      <c r="B6286" s="134"/>
    </row>
    <row r="6287" spans="2:2">
      <c r="B6287" s="134"/>
    </row>
    <row r="6288" spans="2:2">
      <c r="B6288" s="134"/>
    </row>
    <row r="6289" spans="2:2">
      <c r="B6289" s="134"/>
    </row>
    <row r="6290" spans="2:2">
      <c r="B6290" s="134"/>
    </row>
    <row r="6291" spans="2:2">
      <c r="B6291" s="134"/>
    </row>
    <row r="6292" spans="2:2">
      <c r="B6292" s="134"/>
    </row>
    <row r="6293" spans="2:2">
      <c r="B6293" s="134"/>
    </row>
    <row r="6294" spans="2:2">
      <c r="B6294" s="134"/>
    </row>
    <row r="6295" spans="2:2">
      <c r="B6295" s="134"/>
    </row>
    <row r="6296" spans="2:2">
      <c r="B6296" s="134"/>
    </row>
    <row r="6297" spans="2:2">
      <c r="B6297" s="134"/>
    </row>
    <row r="6298" spans="2:2">
      <c r="B6298" s="134"/>
    </row>
    <row r="6299" spans="2:2">
      <c r="B6299" s="134"/>
    </row>
    <row r="6300" spans="2:2">
      <c r="B6300" s="134"/>
    </row>
    <row r="6301" spans="2:2">
      <c r="B6301" s="134"/>
    </row>
    <row r="6302" spans="2:2">
      <c r="B6302" s="134"/>
    </row>
    <row r="6303" spans="2:2">
      <c r="B6303" s="134"/>
    </row>
    <row r="6304" spans="2:2">
      <c r="B6304" s="134"/>
    </row>
    <row r="6305" spans="2:2">
      <c r="B6305" s="134"/>
    </row>
    <row r="6306" spans="2:2">
      <c r="B6306" s="134"/>
    </row>
    <row r="6307" spans="2:2">
      <c r="B6307" s="134"/>
    </row>
    <row r="6308" spans="2:2">
      <c r="B6308" s="134"/>
    </row>
    <row r="6309" spans="2:2">
      <c r="B6309" s="134"/>
    </row>
    <row r="6310" spans="2:2">
      <c r="B6310" s="134"/>
    </row>
    <row r="6311" spans="2:2">
      <c r="B6311" s="134"/>
    </row>
    <row r="6312" spans="2:2">
      <c r="B6312" s="134"/>
    </row>
    <row r="6313" spans="2:2">
      <c r="B6313" s="134"/>
    </row>
    <row r="6314" spans="2:2">
      <c r="B6314" s="134"/>
    </row>
    <row r="6315" spans="2:2">
      <c r="B6315" s="134"/>
    </row>
    <row r="6316" spans="2:2">
      <c r="B6316" s="134"/>
    </row>
    <row r="6317" spans="2:2">
      <c r="B6317" s="134"/>
    </row>
    <row r="6318" spans="2:2">
      <c r="B6318" s="134"/>
    </row>
    <row r="6319" spans="2:2">
      <c r="B6319" s="134"/>
    </row>
    <row r="6320" spans="2:2">
      <c r="B6320" s="134"/>
    </row>
    <row r="6321" spans="2:2">
      <c r="B6321" s="134"/>
    </row>
    <row r="6322" spans="2:2">
      <c r="B6322" s="134"/>
    </row>
    <row r="6323" spans="2:2">
      <c r="B6323" s="134"/>
    </row>
    <row r="6324" spans="2:2">
      <c r="B6324" s="134"/>
    </row>
    <row r="6325" spans="2:2">
      <c r="B6325" s="134"/>
    </row>
    <row r="6326" spans="2:2">
      <c r="B6326" s="134"/>
    </row>
    <row r="6327" spans="2:2">
      <c r="B6327" s="134"/>
    </row>
    <row r="6328" spans="2:2">
      <c r="B6328" s="134"/>
    </row>
    <row r="6329" spans="2:2">
      <c r="B6329" s="134"/>
    </row>
    <row r="6330" spans="2:2">
      <c r="B6330" s="134"/>
    </row>
    <row r="6331" spans="2:2">
      <c r="B6331" s="134"/>
    </row>
    <row r="6332" spans="2:2">
      <c r="B6332" s="134"/>
    </row>
    <row r="6333" spans="2:2">
      <c r="B6333" s="134"/>
    </row>
    <row r="6334" spans="2:2">
      <c r="B6334" s="134"/>
    </row>
    <row r="6335" spans="2:2">
      <c r="B6335" s="134"/>
    </row>
    <row r="6336" spans="2:2">
      <c r="B6336" s="134"/>
    </row>
    <row r="6337" spans="2:2">
      <c r="B6337" s="134"/>
    </row>
    <row r="6338" spans="2:2">
      <c r="B6338" s="134"/>
    </row>
    <row r="6339" spans="2:2">
      <c r="B6339" s="134"/>
    </row>
    <row r="6340" spans="2:2">
      <c r="B6340" s="134"/>
    </row>
    <row r="6341" spans="2:2">
      <c r="B6341" s="134"/>
    </row>
    <row r="6342" spans="2:2">
      <c r="B6342" s="134"/>
    </row>
    <row r="6343" spans="2:2">
      <c r="B6343" s="134"/>
    </row>
    <row r="6344" spans="2:2">
      <c r="B6344" s="134"/>
    </row>
    <row r="6345" spans="2:2">
      <c r="B6345" s="134"/>
    </row>
    <row r="6346" spans="2:2">
      <c r="B6346" s="134"/>
    </row>
    <row r="6347" spans="2:2">
      <c r="B6347" s="134"/>
    </row>
    <row r="6348" spans="2:2">
      <c r="B6348" s="134"/>
    </row>
    <row r="6349" spans="2:2">
      <c r="B6349" s="134"/>
    </row>
    <row r="6350" spans="2:2">
      <c r="B6350" s="134"/>
    </row>
    <row r="6351" spans="2:2">
      <c r="B6351" s="134"/>
    </row>
    <row r="6352" spans="2:2">
      <c r="B6352" s="134"/>
    </row>
    <row r="6353" spans="2:2">
      <c r="B6353" s="134"/>
    </row>
    <row r="6354" spans="2:2">
      <c r="B6354" s="134"/>
    </row>
    <row r="6355" spans="2:2">
      <c r="B6355" s="134"/>
    </row>
    <row r="6356" spans="2:2">
      <c r="B6356" s="134"/>
    </row>
    <row r="6357" spans="2:2">
      <c r="B6357" s="134"/>
    </row>
    <row r="6358" spans="2:2">
      <c r="B6358" s="134"/>
    </row>
    <row r="6359" spans="2:2">
      <c r="B6359" s="134"/>
    </row>
    <row r="6360" spans="2:2">
      <c r="B6360" s="134"/>
    </row>
    <row r="6361" spans="2:2">
      <c r="B6361" s="134"/>
    </row>
    <row r="6362" spans="2:2">
      <c r="B6362" s="134"/>
    </row>
    <row r="6363" spans="2:2">
      <c r="B6363" s="134"/>
    </row>
    <row r="6364" spans="2:2">
      <c r="B6364" s="134"/>
    </row>
    <row r="6365" spans="2:2">
      <c r="B6365" s="134"/>
    </row>
    <row r="6366" spans="2:2">
      <c r="B6366" s="134"/>
    </row>
    <row r="6367" spans="2:2">
      <c r="B6367" s="134"/>
    </row>
    <row r="6368" spans="2:2">
      <c r="B6368" s="134"/>
    </row>
    <row r="6369" spans="2:2">
      <c r="B6369" s="134"/>
    </row>
    <row r="6370" spans="2:2">
      <c r="B6370" s="134"/>
    </row>
    <row r="6371" spans="2:2">
      <c r="B6371" s="134"/>
    </row>
    <row r="6372" spans="2:2">
      <c r="B6372" s="134"/>
    </row>
    <row r="6373" spans="2:2">
      <c r="B6373" s="134"/>
    </row>
    <row r="6374" spans="2:2">
      <c r="B6374" s="134"/>
    </row>
    <row r="6375" spans="2:2">
      <c r="B6375" s="134"/>
    </row>
    <row r="6376" spans="2:2">
      <c r="B6376" s="134"/>
    </row>
    <row r="6377" spans="2:2">
      <c r="B6377" s="134"/>
    </row>
    <row r="6378" spans="2:2">
      <c r="B6378" s="134"/>
    </row>
    <row r="6379" spans="2:2">
      <c r="B6379" s="134"/>
    </row>
    <row r="6380" spans="2:2">
      <c r="B6380" s="134"/>
    </row>
    <row r="6381" spans="2:2">
      <c r="B6381" s="134"/>
    </row>
    <row r="6382" spans="2:2">
      <c r="B6382" s="134"/>
    </row>
    <row r="6383" spans="2:2">
      <c r="B6383" s="134"/>
    </row>
    <row r="6384" spans="2:2">
      <c r="B6384" s="134"/>
    </row>
    <row r="6385" spans="2:2">
      <c r="B6385" s="134"/>
    </row>
    <row r="6386" spans="2:2">
      <c r="B6386" s="134"/>
    </row>
    <row r="6387" spans="2:2">
      <c r="B6387" s="134"/>
    </row>
    <row r="6388" spans="2:2">
      <c r="B6388" s="134"/>
    </row>
    <row r="6389" spans="2:2">
      <c r="B6389" s="134"/>
    </row>
    <row r="6390" spans="2:2">
      <c r="B6390" s="134"/>
    </row>
    <row r="6391" spans="2:2">
      <c r="B6391" s="134"/>
    </row>
    <row r="6392" spans="2:2">
      <c r="B6392" s="134"/>
    </row>
    <row r="6393" spans="2:2">
      <c r="B6393" s="134"/>
    </row>
    <row r="6394" spans="2:2">
      <c r="B6394" s="134"/>
    </row>
    <row r="6395" spans="2:2">
      <c r="B6395" s="134"/>
    </row>
    <row r="6396" spans="2:2">
      <c r="B6396" s="134"/>
    </row>
    <row r="6397" spans="2:2">
      <c r="B6397" s="134"/>
    </row>
    <row r="6398" spans="2:2">
      <c r="B6398" s="134"/>
    </row>
    <row r="6399" spans="2:2">
      <c r="B6399" s="134"/>
    </row>
    <row r="6400" spans="2:2">
      <c r="B6400" s="134"/>
    </row>
    <row r="6401" spans="2:2">
      <c r="B6401" s="134"/>
    </row>
    <row r="6402" spans="2:2">
      <c r="B6402" s="134"/>
    </row>
    <row r="6403" spans="2:2">
      <c r="B6403" s="134"/>
    </row>
    <row r="6404" spans="2:2">
      <c r="B6404" s="134"/>
    </row>
    <row r="6405" spans="2:2">
      <c r="B6405" s="134"/>
    </row>
    <row r="6406" spans="2:2">
      <c r="B6406" s="134"/>
    </row>
    <row r="6407" spans="2:2">
      <c r="B6407" s="134"/>
    </row>
    <row r="6408" spans="2:2">
      <c r="B6408" s="134"/>
    </row>
    <row r="6409" spans="2:2">
      <c r="B6409" s="134"/>
    </row>
    <row r="6410" spans="2:2">
      <c r="B6410" s="134"/>
    </row>
    <row r="6411" spans="2:2">
      <c r="B6411" s="134"/>
    </row>
    <row r="6412" spans="2:2">
      <c r="B6412" s="134"/>
    </row>
    <row r="6413" spans="2:2">
      <c r="B6413" s="134"/>
    </row>
    <row r="6414" spans="2:2">
      <c r="B6414" s="134"/>
    </row>
    <row r="6415" spans="2:2">
      <c r="B6415" s="134"/>
    </row>
    <row r="6416" spans="2:2">
      <c r="B6416" s="134"/>
    </row>
    <row r="6417" spans="2:2">
      <c r="B6417" s="134"/>
    </row>
    <row r="6418" spans="2:2">
      <c r="B6418" s="134"/>
    </row>
    <row r="6419" spans="2:2">
      <c r="B6419" s="134"/>
    </row>
    <row r="6420" spans="2:2">
      <c r="B6420" s="134"/>
    </row>
    <row r="6421" spans="2:2">
      <c r="B6421" s="134"/>
    </row>
    <row r="6422" spans="2:2">
      <c r="B6422" s="134"/>
    </row>
    <row r="6423" spans="2:2">
      <c r="B6423" s="134"/>
    </row>
    <row r="6424" spans="2:2">
      <c r="B6424" s="134"/>
    </row>
    <row r="6425" spans="2:2">
      <c r="B6425" s="134"/>
    </row>
    <row r="6426" spans="2:2">
      <c r="B6426" s="134"/>
    </row>
    <row r="6427" spans="2:2">
      <c r="B6427" s="134"/>
    </row>
    <row r="6428" spans="2:2">
      <c r="B6428" s="134"/>
    </row>
    <row r="6429" spans="2:2">
      <c r="B6429" s="134"/>
    </row>
    <row r="6430" spans="2:2">
      <c r="B6430" s="134"/>
    </row>
    <row r="6431" spans="2:2">
      <c r="B6431" s="134"/>
    </row>
    <row r="6432" spans="2:2">
      <c r="B6432" s="134"/>
    </row>
    <row r="6433" spans="2:2">
      <c r="B6433" s="134"/>
    </row>
    <row r="6434" spans="2:2">
      <c r="B6434" s="134"/>
    </row>
    <row r="6435" spans="2:2">
      <c r="B6435" s="134"/>
    </row>
    <row r="6436" spans="2:2">
      <c r="B6436" s="134"/>
    </row>
    <row r="6437" spans="2:2">
      <c r="B6437" s="134"/>
    </row>
    <row r="6438" spans="2:2">
      <c r="B6438" s="134"/>
    </row>
    <row r="6439" spans="2:2">
      <c r="B6439" s="134"/>
    </row>
    <row r="6440" spans="2:2">
      <c r="B6440" s="134"/>
    </row>
    <row r="6441" spans="2:2">
      <c r="B6441" s="134"/>
    </row>
    <row r="6442" spans="2:2">
      <c r="B6442" s="134"/>
    </row>
    <row r="6443" spans="2:2">
      <c r="B6443" s="134"/>
    </row>
    <row r="6444" spans="2:2">
      <c r="B6444" s="134"/>
    </row>
    <row r="6445" spans="2:2">
      <c r="B6445" s="134"/>
    </row>
    <row r="6446" spans="2:2">
      <c r="B6446" s="134"/>
    </row>
    <row r="6447" spans="2:2">
      <c r="B6447" s="134"/>
    </row>
    <row r="6448" spans="2:2">
      <c r="B6448" s="134"/>
    </row>
    <row r="6449" spans="2:2">
      <c r="B6449" s="134"/>
    </row>
    <row r="6450" spans="2:2">
      <c r="B6450" s="134"/>
    </row>
    <row r="6451" spans="2:2">
      <c r="B6451" s="134"/>
    </row>
    <row r="6452" spans="2:2">
      <c r="B6452" s="134"/>
    </row>
    <row r="6453" spans="2:2">
      <c r="B6453" s="134"/>
    </row>
    <row r="6454" spans="2:2">
      <c r="B6454" s="134"/>
    </row>
    <row r="6455" spans="2:2">
      <c r="B6455" s="134"/>
    </row>
    <row r="6456" spans="2:2">
      <c r="B6456" s="134"/>
    </row>
    <row r="6457" spans="2:2">
      <c r="B6457" s="134"/>
    </row>
    <row r="6458" spans="2:2">
      <c r="B6458" s="134"/>
    </row>
    <row r="6459" spans="2:2">
      <c r="B6459" s="134"/>
    </row>
    <row r="6460" spans="2:2">
      <c r="B6460" s="134"/>
    </row>
    <row r="6461" spans="2:2">
      <c r="B6461" s="134"/>
    </row>
    <row r="6462" spans="2:2">
      <c r="B6462" s="134"/>
    </row>
    <row r="6463" spans="2:2">
      <c r="B6463" s="134"/>
    </row>
    <row r="6464" spans="2:2">
      <c r="B6464" s="134"/>
    </row>
    <row r="6465" spans="2:2">
      <c r="B6465" s="134"/>
    </row>
    <row r="6466" spans="2:2">
      <c r="B6466" s="134"/>
    </row>
    <row r="6467" spans="2:2">
      <c r="B6467" s="134"/>
    </row>
    <row r="6468" spans="2:2">
      <c r="B6468" s="134"/>
    </row>
    <row r="6469" spans="2:2">
      <c r="B6469" s="134"/>
    </row>
    <row r="6470" spans="2:2">
      <c r="B6470" s="134"/>
    </row>
    <row r="6471" spans="2:2">
      <c r="B6471" s="134"/>
    </row>
    <row r="6472" spans="2:2">
      <c r="B6472" s="134"/>
    </row>
    <row r="6473" spans="2:2">
      <c r="B6473" s="134"/>
    </row>
    <row r="6474" spans="2:2">
      <c r="B6474" s="134"/>
    </row>
    <row r="6475" spans="2:2">
      <c r="B6475" s="134"/>
    </row>
    <row r="6476" spans="2:2">
      <c r="B6476" s="134"/>
    </row>
    <row r="6477" spans="2:2">
      <c r="B6477" s="134"/>
    </row>
    <row r="6478" spans="2:2">
      <c r="B6478" s="134"/>
    </row>
    <row r="6479" spans="2:2">
      <c r="B6479" s="134"/>
    </row>
    <row r="6480" spans="2:2">
      <c r="B6480" s="134"/>
    </row>
    <row r="6481" spans="2:2">
      <c r="B6481" s="134"/>
    </row>
    <row r="6482" spans="2:2">
      <c r="B6482" s="134"/>
    </row>
    <row r="6483" spans="2:2">
      <c r="B6483" s="134"/>
    </row>
    <row r="6484" spans="2:2">
      <c r="B6484" s="134"/>
    </row>
    <row r="6485" spans="2:2">
      <c r="B6485" s="134"/>
    </row>
    <row r="6486" spans="2:2">
      <c r="B6486" s="134"/>
    </row>
    <row r="6487" spans="2:2">
      <c r="B6487" s="134"/>
    </row>
    <row r="6488" spans="2:2">
      <c r="B6488" s="134"/>
    </row>
    <row r="6489" spans="2:2">
      <c r="B6489" s="134"/>
    </row>
    <row r="6490" spans="2:2">
      <c r="B6490" s="134"/>
    </row>
    <row r="6491" spans="2:2">
      <c r="B6491" s="134"/>
    </row>
    <row r="6492" spans="2:2">
      <c r="B6492" s="134"/>
    </row>
    <row r="6493" spans="2:2">
      <c r="B6493" s="134"/>
    </row>
    <row r="6494" spans="2:2">
      <c r="B6494" s="134"/>
    </row>
    <row r="6495" spans="2:2">
      <c r="B6495" s="134"/>
    </row>
    <row r="6496" spans="2:2">
      <c r="B6496" s="134"/>
    </row>
    <row r="6497" spans="2:2">
      <c r="B6497" s="134"/>
    </row>
    <row r="6498" spans="2:2">
      <c r="B6498" s="134"/>
    </row>
    <row r="6499" spans="2:2">
      <c r="B6499" s="134"/>
    </row>
    <row r="6500" spans="2:2">
      <c r="B6500" s="134"/>
    </row>
    <row r="6501" spans="2:2">
      <c r="B6501" s="134"/>
    </row>
    <row r="6502" spans="2:2">
      <c r="B6502" s="134"/>
    </row>
    <row r="6503" spans="2:2">
      <c r="B6503" s="134"/>
    </row>
    <row r="6504" spans="2:2">
      <c r="B6504" s="134"/>
    </row>
    <row r="6505" spans="2:2">
      <c r="B6505" s="134"/>
    </row>
    <row r="6506" spans="2:2">
      <c r="B6506" s="134"/>
    </row>
    <row r="6507" spans="2:2">
      <c r="B6507" s="134"/>
    </row>
    <row r="6508" spans="2:2">
      <c r="B6508" s="134"/>
    </row>
    <row r="6509" spans="2:2">
      <c r="B6509" s="134"/>
    </row>
    <row r="6510" spans="2:2">
      <c r="B6510" s="134"/>
    </row>
    <row r="6511" spans="2:2">
      <c r="B6511" s="134"/>
    </row>
    <row r="6512" spans="2:2">
      <c r="B6512" s="134"/>
    </row>
    <row r="6513" spans="2:2">
      <c r="B6513" s="134"/>
    </row>
    <row r="6514" spans="2:2">
      <c r="B6514" s="134"/>
    </row>
    <row r="6515" spans="2:2">
      <c r="B6515" s="134"/>
    </row>
    <row r="6516" spans="2:2">
      <c r="B6516" s="134"/>
    </row>
    <row r="6517" spans="2:2">
      <c r="B6517" s="134"/>
    </row>
    <row r="6518" spans="2:2">
      <c r="B6518" s="134"/>
    </row>
    <row r="6519" spans="2:2">
      <c r="B6519" s="134"/>
    </row>
    <row r="6520" spans="2:2">
      <c r="B6520" s="134"/>
    </row>
    <row r="6521" spans="2:2">
      <c r="B6521" s="134"/>
    </row>
    <row r="6522" spans="2:2">
      <c r="B6522" s="134"/>
    </row>
    <row r="6523" spans="2:2">
      <c r="B6523" s="134"/>
    </row>
    <row r="6524" spans="2:2">
      <c r="B6524" s="134"/>
    </row>
    <row r="6525" spans="2:2">
      <c r="B6525" s="134"/>
    </row>
    <row r="6526" spans="2:2">
      <c r="B6526" s="134"/>
    </row>
    <row r="6527" spans="2:2">
      <c r="B6527" s="134"/>
    </row>
    <row r="6528" spans="2:2">
      <c r="B6528" s="134"/>
    </row>
    <row r="6529" spans="2:2">
      <c r="B6529" s="134"/>
    </row>
    <row r="6530" spans="2:2">
      <c r="B6530" s="134"/>
    </row>
    <row r="6531" spans="2:2">
      <c r="B6531" s="134"/>
    </row>
    <row r="6532" spans="2:2">
      <c r="B6532" s="134"/>
    </row>
    <row r="6533" spans="2:2">
      <c r="B6533" s="134"/>
    </row>
    <row r="6534" spans="2:2">
      <c r="B6534" s="134"/>
    </row>
    <row r="6535" spans="2:2">
      <c r="B6535" s="134"/>
    </row>
    <row r="6536" spans="2:2">
      <c r="B6536" s="134"/>
    </row>
    <row r="6537" spans="2:2">
      <c r="B6537" s="134"/>
    </row>
    <row r="6538" spans="2:2">
      <c r="B6538" s="134"/>
    </row>
    <row r="6539" spans="2:2">
      <c r="B6539" s="134"/>
    </row>
    <row r="6540" spans="2:2">
      <c r="B6540" s="134"/>
    </row>
    <row r="6541" spans="2:2">
      <c r="B6541" s="134"/>
    </row>
    <row r="6542" spans="2:2">
      <c r="B6542" s="134"/>
    </row>
    <row r="6543" spans="2:2">
      <c r="B6543" s="134"/>
    </row>
    <row r="6544" spans="2:2">
      <c r="B6544" s="134"/>
    </row>
    <row r="6545" spans="2:2">
      <c r="B6545" s="134"/>
    </row>
    <row r="6546" spans="2:2">
      <c r="B6546" s="134"/>
    </row>
    <row r="6547" spans="2:2">
      <c r="B6547" s="134"/>
    </row>
    <row r="6548" spans="2:2">
      <c r="B6548" s="134"/>
    </row>
    <row r="6549" spans="2:2">
      <c r="B6549" s="134"/>
    </row>
    <row r="6550" spans="2:2">
      <c r="B6550" s="134"/>
    </row>
    <row r="6551" spans="2:2">
      <c r="B6551" s="134"/>
    </row>
    <row r="6552" spans="2:2">
      <c r="B6552" s="134"/>
    </row>
    <row r="6553" spans="2:2">
      <c r="B6553" s="134"/>
    </row>
    <row r="6554" spans="2:2">
      <c r="B6554" s="134"/>
    </row>
    <row r="6555" spans="2:2">
      <c r="B6555" s="134"/>
    </row>
    <row r="6556" spans="2:2">
      <c r="B6556" s="134"/>
    </row>
    <row r="6557" spans="2:2">
      <c r="B6557" s="134"/>
    </row>
    <row r="6558" spans="2:2">
      <c r="B6558" s="134"/>
    </row>
    <row r="6559" spans="2:2">
      <c r="B6559" s="134"/>
    </row>
    <row r="6560" spans="2:2">
      <c r="B6560" s="134"/>
    </row>
    <row r="6561" spans="2:2">
      <c r="B6561" s="134"/>
    </row>
    <row r="6562" spans="2:2">
      <c r="B6562" s="134"/>
    </row>
    <row r="6563" spans="2:2">
      <c r="B6563" s="134"/>
    </row>
    <row r="6564" spans="2:2">
      <c r="B6564" s="134"/>
    </row>
    <row r="6565" spans="2:2">
      <c r="B6565" s="134"/>
    </row>
    <row r="6566" spans="2:2">
      <c r="B6566" s="134"/>
    </row>
    <row r="6567" spans="2:2">
      <c r="B6567" s="134"/>
    </row>
    <row r="6568" spans="2:2">
      <c r="B6568" s="134"/>
    </row>
    <row r="6569" spans="2:2">
      <c r="B6569" s="134"/>
    </row>
    <row r="6570" spans="2:2">
      <c r="B6570" s="134"/>
    </row>
    <row r="6571" spans="2:2">
      <c r="B6571" s="134"/>
    </row>
    <row r="6572" spans="2:2">
      <c r="B6572" s="134"/>
    </row>
    <row r="6573" spans="2:2">
      <c r="B6573" s="134"/>
    </row>
    <row r="6574" spans="2:2">
      <c r="B6574" s="134"/>
    </row>
    <row r="6575" spans="2:2">
      <c r="B6575" s="134"/>
    </row>
    <row r="6576" spans="2:2">
      <c r="B6576" s="134"/>
    </row>
    <row r="6577" spans="2:2">
      <c r="B6577" s="134"/>
    </row>
    <row r="6578" spans="2:2">
      <c r="B6578" s="134"/>
    </row>
    <row r="6579" spans="2:2">
      <c r="B6579" s="134"/>
    </row>
    <row r="6580" spans="2:2">
      <c r="B6580" s="134"/>
    </row>
    <row r="6581" spans="2:2">
      <c r="B6581" s="134"/>
    </row>
    <row r="6582" spans="2:2">
      <c r="B6582" s="134"/>
    </row>
    <row r="6583" spans="2:2">
      <c r="B6583" s="134"/>
    </row>
    <row r="6584" spans="2:2">
      <c r="B6584" s="134"/>
    </row>
    <row r="6585" spans="2:2">
      <c r="B6585" s="134"/>
    </row>
    <row r="6586" spans="2:2">
      <c r="B6586" s="134"/>
    </row>
    <row r="6587" spans="2:2">
      <c r="B6587" s="134"/>
    </row>
    <row r="6588" spans="2:2">
      <c r="B6588" s="134"/>
    </row>
    <row r="6589" spans="2:2">
      <c r="B6589" s="134"/>
    </row>
    <row r="6590" spans="2:2">
      <c r="B6590" s="134"/>
    </row>
    <row r="6591" spans="2:2">
      <c r="B6591" s="134"/>
    </row>
    <row r="6592" spans="2:2">
      <c r="B6592" s="134"/>
    </row>
    <row r="6593" spans="2:2">
      <c r="B6593" s="134"/>
    </row>
    <row r="6594" spans="2:2">
      <c r="B6594" s="134"/>
    </row>
    <row r="6595" spans="2:2">
      <c r="B6595" s="134"/>
    </row>
    <row r="6596" spans="2:2">
      <c r="B6596" s="134"/>
    </row>
    <row r="6597" spans="2:2">
      <c r="B6597" s="134"/>
    </row>
    <row r="6598" spans="2:2">
      <c r="B6598" s="134"/>
    </row>
    <row r="6599" spans="2:2">
      <c r="B6599" s="134"/>
    </row>
    <row r="6600" spans="2:2">
      <c r="B6600" s="134"/>
    </row>
    <row r="6601" spans="2:2">
      <c r="B6601" s="134"/>
    </row>
    <row r="6602" spans="2:2">
      <c r="B6602" s="134"/>
    </row>
    <row r="6603" spans="2:2">
      <c r="B6603" s="134"/>
    </row>
    <row r="6604" spans="2:2">
      <c r="B6604" s="134"/>
    </row>
    <row r="6605" spans="2:2">
      <c r="B6605" s="134"/>
    </row>
    <row r="6606" spans="2:2">
      <c r="B6606" s="134"/>
    </row>
    <row r="6607" spans="2:2">
      <c r="B6607" s="134"/>
    </row>
    <row r="6608" spans="2:2">
      <c r="B6608" s="134"/>
    </row>
    <row r="6609" spans="2:2">
      <c r="B6609" s="134"/>
    </row>
    <row r="6610" spans="2:2">
      <c r="B6610" s="134"/>
    </row>
    <row r="6611" spans="2:2">
      <c r="B6611" s="134"/>
    </row>
    <row r="6612" spans="2:2">
      <c r="B6612" s="134"/>
    </row>
    <row r="6613" spans="2:2">
      <c r="B6613" s="134"/>
    </row>
    <row r="6614" spans="2:2">
      <c r="B6614" s="134"/>
    </row>
    <row r="6615" spans="2:2">
      <c r="B6615" s="134"/>
    </row>
    <row r="6616" spans="2:2">
      <c r="B6616" s="134"/>
    </row>
    <row r="6617" spans="2:2">
      <c r="B6617" s="134"/>
    </row>
    <row r="6618" spans="2:2">
      <c r="B6618" s="134"/>
    </row>
    <row r="6619" spans="2:2">
      <c r="B6619" s="134"/>
    </row>
    <row r="6620" spans="2:2">
      <c r="B6620" s="134"/>
    </row>
    <row r="6621" spans="2:2">
      <c r="B6621" s="134"/>
    </row>
    <row r="6622" spans="2:2">
      <c r="B6622" s="134"/>
    </row>
    <row r="6623" spans="2:2">
      <c r="B6623" s="134"/>
    </row>
    <row r="6624" spans="2:2">
      <c r="B6624" s="134"/>
    </row>
    <row r="6625" spans="2:2">
      <c r="B6625" s="134"/>
    </row>
    <row r="6626" spans="2:2">
      <c r="B6626" s="134"/>
    </row>
    <row r="6627" spans="2:2">
      <c r="B6627" s="134"/>
    </row>
    <row r="6628" spans="2:2">
      <c r="B6628" s="134"/>
    </row>
    <row r="6629" spans="2:2">
      <c r="B6629" s="134"/>
    </row>
    <row r="6630" spans="2:2">
      <c r="B6630" s="134"/>
    </row>
    <row r="6631" spans="2:2">
      <c r="B6631" s="134"/>
    </row>
    <row r="6632" spans="2:2">
      <c r="B6632" s="134"/>
    </row>
    <row r="6633" spans="2:2">
      <c r="B6633" s="134"/>
    </row>
    <row r="6634" spans="2:2">
      <c r="B6634" s="134"/>
    </row>
    <row r="6635" spans="2:2">
      <c r="B6635" s="134"/>
    </row>
    <row r="6636" spans="2:2">
      <c r="B6636" s="134"/>
    </row>
    <row r="6637" spans="2:2">
      <c r="B6637" s="134"/>
    </row>
    <row r="6638" spans="2:2">
      <c r="B6638" s="134"/>
    </row>
    <row r="6639" spans="2:2">
      <c r="B6639" s="134"/>
    </row>
    <row r="6640" spans="2:2">
      <c r="B6640" s="134"/>
    </row>
    <row r="6641" spans="2:2">
      <c r="B6641" s="134"/>
    </row>
    <row r="6642" spans="2:2">
      <c r="B6642" s="134"/>
    </row>
    <row r="6643" spans="2:2">
      <c r="B6643" s="134"/>
    </row>
    <row r="6644" spans="2:2">
      <c r="B6644" s="134"/>
    </row>
    <row r="6645" spans="2:2">
      <c r="B6645" s="134"/>
    </row>
    <row r="6646" spans="2:2">
      <c r="B6646" s="134"/>
    </row>
    <row r="6647" spans="2:2">
      <c r="B6647" s="134"/>
    </row>
    <row r="6648" spans="2:2">
      <c r="B6648" s="134"/>
    </row>
    <row r="6649" spans="2:2">
      <c r="B6649" s="134"/>
    </row>
    <row r="6650" spans="2:2">
      <c r="B6650" s="134"/>
    </row>
    <row r="6651" spans="2:2">
      <c r="B6651" s="134"/>
    </row>
    <row r="6652" spans="2:2">
      <c r="B6652" s="134"/>
    </row>
    <row r="6653" spans="2:2">
      <c r="B6653" s="134"/>
    </row>
    <row r="6654" spans="2:2">
      <c r="B6654" s="134"/>
    </row>
    <row r="6655" spans="2:2">
      <c r="B6655" s="134"/>
    </row>
    <row r="6656" spans="2:2">
      <c r="B6656" s="134"/>
    </row>
    <row r="6657" spans="2:2">
      <c r="B6657" s="134"/>
    </row>
    <row r="6658" spans="2:2">
      <c r="B6658" s="134"/>
    </row>
    <row r="6659" spans="2:2">
      <c r="B6659" s="134"/>
    </row>
    <row r="6660" spans="2:2">
      <c r="B6660" s="134"/>
    </row>
    <row r="6661" spans="2:2">
      <c r="B6661" s="134"/>
    </row>
    <row r="6662" spans="2:2">
      <c r="B6662" s="134"/>
    </row>
    <row r="6663" spans="2:2">
      <c r="B6663" s="134"/>
    </row>
    <row r="6664" spans="2:2">
      <c r="B6664" s="134"/>
    </row>
    <row r="6665" spans="2:2">
      <c r="B6665" s="134"/>
    </row>
    <row r="6666" spans="2:2">
      <c r="B6666" s="134"/>
    </row>
    <row r="6667" spans="2:2">
      <c r="B6667" s="134"/>
    </row>
    <row r="6668" spans="2:2">
      <c r="B6668" s="134"/>
    </row>
    <row r="6669" spans="2:2">
      <c r="B6669" s="134"/>
    </row>
    <row r="6670" spans="2:2">
      <c r="B6670" s="134"/>
    </row>
    <row r="6671" spans="2:2">
      <c r="B6671" s="134"/>
    </row>
    <row r="6672" spans="2:2">
      <c r="B6672" s="134"/>
    </row>
    <row r="6673" spans="2:2">
      <c r="B6673" s="134"/>
    </row>
    <row r="6674" spans="2:2">
      <c r="B6674" s="134"/>
    </row>
    <row r="6675" spans="2:2">
      <c r="B6675" s="134"/>
    </row>
    <row r="6676" spans="2:2">
      <c r="B6676" s="134"/>
    </row>
    <row r="6677" spans="2:2">
      <c r="B6677" s="134"/>
    </row>
    <row r="6678" spans="2:2">
      <c r="B6678" s="134"/>
    </row>
    <row r="6679" spans="2:2">
      <c r="B6679" s="134"/>
    </row>
    <row r="6680" spans="2:2">
      <c r="B6680" s="134"/>
    </row>
    <row r="6681" spans="2:2">
      <c r="B6681" s="134"/>
    </row>
    <row r="6682" spans="2:2">
      <c r="B6682" s="134"/>
    </row>
    <row r="6683" spans="2:2">
      <c r="B6683" s="134"/>
    </row>
    <row r="6684" spans="2:2">
      <c r="B6684" s="134"/>
    </row>
    <row r="6685" spans="2:2">
      <c r="B6685" s="134"/>
    </row>
    <row r="6686" spans="2:2">
      <c r="B6686" s="134"/>
    </row>
    <row r="6687" spans="2:2">
      <c r="B6687" s="134"/>
    </row>
    <row r="6688" spans="2:2">
      <c r="B6688" s="134"/>
    </row>
    <row r="6689" spans="2:2">
      <c r="B6689" s="134"/>
    </row>
    <row r="6690" spans="2:2">
      <c r="B6690" s="134"/>
    </row>
    <row r="6691" spans="2:2">
      <c r="B6691" s="134"/>
    </row>
    <row r="6692" spans="2:2">
      <c r="B6692" s="134"/>
    </row>
    <row r="6693" spans="2:2">
      <c r="B6693" s="134"/>
    </row>
    <row r="6694" spans="2:2">
      <c r="B6694" s="134"/>
    </row>
    <row r="6695" spans="2:2">
      <c r="B6695" s="134"/>
    </row>
    <row r="6696" spans="2:2">
      <c r="B6696" s="134"/>
    </row>
    <row r="6697" spans="2:2">
      <c r="B6697" s="134"/>
    </row>
    <row r="6698" spans="2:2">
      <c r="B6698" s="134"/>
    </row>
    <row r="6699" spans="2:2">
      <c r="B6699" s="134"/>
    </row>
    <row r="6700" spans="2:2">
      <c r="B6700" s="134"/>
    </row>
    <row r="6701" spans="2:2">
      <c r="B6701" s="134"/>
    </row>
    <row r="6702" spans="2:2">
      <c r="B6702" s="134"/>
    </row>
    <row r="6703" spans="2:2">
      <c r="B6703" s="134"/>
    </row>
    <row r="6704" spans="2:2">
      <c r="B6704" s="134"/>
    </row>
    <row r="6705" spans="2:2">
      <c r="B6705" s="134"/>
    </row>
    <row r="6706" spans="2:2">
      <c r="B6706" s="134"/>
    </row>
    <row r="6707" spans="2:2">
      <c r="B6707" s="134"/>
    </row>
    <row r="6708" spans="2:2">
      <c r="B6708" s="134"/>
    </row>
    <row r="6709" spans="2:2">
      <c r="B6709" s="134"/>
    </row>
    <row r="6710" spans="2:2">
      <c r="B6710" s="134"/>
    </row>
    <row r="6711" spans="2:2">
      <c r="B6711" s="134"/>
    </row>
    <row r="6712" spans="2:2">
      <c r="B6712" s="134"/>
    </row>
    <row r="6713" spans="2:2">
      <c r="B6713" s="134"/>
    </row>
    <row r="6714" spans="2:2">
      <c r="B6714" s="134"/>
    </row>
    <row r="6715" spans="2:2">
      <c r="B6715" s="134"/>
    </row>
    <row r="6716" spans="2:2">
      <c r="B6716" s="134"/>
    </row>
    <row r="6717" spans="2:2">
      <c r="B6717" s="134"/>
    </row>
    <row r="6718" spans="2:2">
      <c r="B6718" s="134"/>
    </row>
    <row r="6719" spans="2:2">
      <c r="B6719" s="134"/>
    </row>
    <row r="6720" spans="2:2">
      <c r="B6720" s="134"/>
    </row>
    <row r="6721" spans="2:2">
      <c r="B6721" s="134"/>
    </row>
    <row r="6722" spans="2:2">
      <c r="B6722" s="134"/>
    </row>
    <row r="6723" spans="2:2">
      <c r="B6723" s="134"/>
    </row>
    <row r="6724" spans="2:2">
      <c r="B6724" s="134"/>
    </row>
    <row r="6725" spans="2:2">
      <c r="B6725" s="134"/>
    </row>
    <row r="6726" spans="2:2">
      <c r="B6726" s="134"/>
    </row>
    <row r="6727" spans="2:2">
      <c r="B6727" s="134"/>
    </row>
    <row r="6728" spans="2:2">
      <c r="B6728" s="134"/>
    </row>
    <row r="6729" spans="2:2">
      <c r="B6729" s="134"/>
    </row>
    <row r="6730" spans="2:2">
      <c r="B6730" s="134"/>
    </row>
    <row r="6731" spans="2:2">
      <c r="B6731" s="134"/>
    </row>
    <row r="6732" spans="2:2">
      <c r="B6732" s="134"/>
    </row>
    <row r="6733" spans="2:2">
      <c r="B6733" s="134"/>
    </row>
    <row r="6734" spans="2:2">
      <c r="B6734" s="134"/>
    </row>
    <row r="6735" spans="2:2">
      <c r="B6735" s="134"/>
    </row>
    <row r="6736" spans="2:2">
      <c r="B6736" s="134"/>
    </row>
    <row r="6737" spans="2:2">
      <c r="B6737" s="134"/>
    </row>
    <row r="6738" spans="2:2">
      <c r="B6738" s="134"/>
    </row>
    <row r="6739" spans="2:2">
      <c r="B6739" s="134"/>
    </row>
    <row r="6740" spans="2:2">
      <c r="B6740" s="134"/>
    </row>
    <row r="6741" spans="2:2">
      <c r="B6741" s="134"/>
    </row>
    <row r="6742" spans="2:2">
      <c r="B6742" s="134"/>
    </row>
    <row r="6743" spans="2:2">
      <c r="B6743" s="134"/>
    </row>
    <row r="6744" spans="2:2">
      <c r="B6744" s="134"/>
    </row>
    <row r="6745" spans="2:2">
      <c r="B6745" s="134"/>
    </row>
    <row r="6746" spans="2:2">
      <c r="B6746" s="134"/>
    </row>
    <row r="6747" spans="2:2">
      <c r="B6747" s="134"/>
    </row>
    <row r="6748" spans="2:2">
      <c r="B6748" s="134"/>
    </row>
    <row r="6749" spans="2:2">
      <c r="B6749" s="134"/>
    </row>
    <row r="6750" spans="2:2">
      <c r="B6750" s="134"/>
    </row>
    <row r="6751" spans="2:2">
      <c r="B6751" s="134"/>
    </row>
    <row r="6752" spans="2:2">
      <c r="B6752" s="134"/>
    </row>
    <row r="6753" spans="2:2">
      <c r="B6753" s="134"/>
    </row>
    <row r="6754" spans="2:2">
      <c r="B6754" s="134"/>
    </row>
    <row r="6755" spans="2:2">
      <c r="B6755" s="134"/>
    </row>
    <row r="6756" spans="2:2">
      <c r="B6756" s="134"/>
    </row>
    <row r="6757" spans="2:2">
      <c r="B6757" s="134"/>
    </row>
    <row r="6758" spans="2:2">
      <c r="B6758" s="134"/>
    </row>
    <row r="6759" spans="2:2">
      <c r="B6759" s="134"/>
    </row>
    <row r="6760" spans="2:2">
      <c r="B6760" s="134"/>
    </row>
    <row r="6761" spans="2:2">
      <c r="B6761" s="134"/>
    </row>
    <row r="6762" spans="2:2">
      <c r="B6762" s="134"/>
    </row>
    <row r="6763" spans="2:2">
      <c r="B6763" s="134"/>
    </row>
    <row r="6764" spans="2:2">
      <c r="B6764" s="134"/>
    </row>
    <row r="6765" spans="2:2">
      <c r="B6765" s="134"/>
    </row>
    <row r="6766" spans="2:2">
      <c r="B6766" s="134"/>
    </row>
    <row r="6767" spans="2:2">
      <c r="B6767" s="134"/>
    </row>
    <row r="6768" spans="2:2">
      <c r="B6768" s="134"/>
    </row>
    <row r="6769" spans="2:2">
      <c r="B6769" s="134"/>
    </row>
    <row r="6770" spans="2:2">
      <c r="B6770" s="134"/>
    </row>
    <row r="6771" spans="2:2">
      <c r="B6771" s="134"/>
    </row>
    <row r="6772" spans="2:2">
      <c r="B6772" s="134"/>
    </row>
    <row r="6773" spans="2:2">
      <c r="B6773" s="134"/>
    </row>
    <row r="6774" spans="2:2">
      <c r="B6774" s="134"/>
    </row>
    <row r="6775" spans="2:2">
      <c r="B6775" s="134"/>
    </row>
    <row r="6776" spans="2:2">
      <c r="B6776" s="134"/>
    </row>
    <row r="6777" spans="2:2">
      <c r="B6777" s="134"/>
    </row>
    <row r="6778" spans="2:2">
      <c r="B6778" s="134"/>
    </row>
    <row r="6779" spans="2:2">
      <c r="B6779" s="134"/>
    </row>
    <row r="6780" spans="2:2">
      <c r="B6780" s="134"/>
    </row>
    <row r="6781" spans="2:2">
      <c r="B6781" s="134"/>
    </row>
    <row r="6782" spans="2:2">
      <c r="B6782" s="134"/>
    </row>
    <row r="6783" spans="2:2">
      <c r="B6783" s="134"/>
    </row>
    <row r="6784" spans="2:2">
      <c r="B6784" s="134"/>
    </row>
    <row r="6785" spans="2:2">
      <c r="B6785" s="134"/>
    </row>
    <row r="6786" spans="2:2">
      <c r="B6786" s="134"/>
    </row>
    <row r="6787" spans="2:2">
      <c r="B6787" s="134"/>
    </row>
    <row r="6788" spans="2:2">
      <c r="B6788" s="134"/>
    </row>
    <row r="6789" spans="2:2">
      <c r="B6789" s="134"/>
    </row>
    <row r="6790" spans="2:2">
      <c r="B6790" s="134"/>
    </row>
    <row r="6791" spans="2:2">
      <c r="B6791" s="134"/>
    </row>
    <row r="6792" spans="2:2">
      <c r="B6792" s="134"/>
    </row>
    <row r="6793" spans="2:2">
      <c r="B6793" s="134"/>
    </row>
    <row r="6794" spans="2:2">
      <c r="B6794" s="134"/>
    </row>
    <row r="6795" spans="2:2">
      <c r="B6795" s="134"/>
    </row>
    <row r="6796" spans="2:2">
      <c r="B6796" s="134"/>
    </row>
    <row r="6797" spans="2:2">
      <c r="B6797" s="134"/>
    </row>
    <row r="6798" spans="2:2">
      <c r="B6798" s="134"/>
    </row>
    <row r="6799" spans="2:2">
      <c r="B6799" s="134"/>
    </row>
    <row r="6800" spans="2:2">
      <c r="B6800" s="134"/>
    </row>
    <row r="6801" spans="2:2">
      <c r="B6801" s="134"/>
    </row>
    <row r="6802" spans="2:2">
      <c r="B6802" s="134"/>
    </row>
    <row r="6803" spans="2:2">
      <c r="B6803" s="134"/>
    </row>
    <row r="6804" spans="2:2">
      <c r="B6804" s="134"/>
    </row>
    <row r="6805" spans="2:2">
      <c r="B6805" s="134"/>
    </row>
    <row r="6806" spans="2:2">
      <c r="B6806" s="134"/>
    </row>
    <row r="6807" spans="2:2">
      <c r="B6807" s="134"/>
    </row>
    <row r="6808" spans="2:2">
      <c r="B6808" s="134"/>
    </row>
    <row r="6809" spans="2:2">
      <c r="B6809" s="134"/>
    </row>
    <row r="6810" spans="2:2">
      <c r="B6810" s="134"/>
    </row>
    <row r="6811" spans="2:2">
      <c r="B6811" s="134"/>
    </row>
    <row r="6812" spans="2:2">
      <c r="B6812" s="134"/>
    </row>
    <row r="6813" spans="2:2">
      <c r="B6813" s="134"/>
    </row>
    <row r="6814" spans="2:2">
      <c r="B6814" s="134"/>
    </row>
    <row r="6815" spans="2:2">
      <c r="B6815" s="134"/>
    </row>
    <row r="6816" spans="2:2">
      <c r="B6816" s="134"/>
    </row>
    <row r="6817" spans="2:2">
      <c r="B6817" s="134"/>
    </row>
    <row r="6818" spans="2:2">
      <c r="B6818" s="134"/>
    </row>
    <row r="6819" spans="2:2">
      <c r="B6819" s="134"/>
    </row>
    <row r="6820" spans="2:2">
      <c r="B6820" s="134"/>
    </row>
    <row r="6821" spans="2:2">
      <c r="B6821" s="134"/>
    </row>
    <row r="6822" spans="2:2">
      <c r="B6822" s="134"/>
    </row>
    <row r="6823" spans="2:2">
      <c r="B6823" s="134"/>
    </row>
    <row r="6824" spans="2:2">
      <c r="B6824" s="134"/>
    </row>
    <row r="6825" spans="2:2">
      <c r="B6825" s="134"/>
    </row>
    <row r="6826" spans="2:2">
      <c r="B6826" s="134"/>
    </row>
    <row r="6827" spans="2:2">
      <c r="B6827" s="134"/>
    </row>
    <row r="6828" spans="2:2">
      <c r="B6828" s="134"/>
    </row>
    <row r="6829" spans="2:2">
      <c r="B6829" s="134"/>
    </row>
    <row r="6830" spans="2:2">
      <c r="B6830" s="134"/>
    </row>
    <row r="6831" spans="2:2">
      <c r="B6831" s="134"/>
    </row>
    <row r="6832" spans="2:2">
      <c r="B6832" s="134"/>
    </row>
    <row r="6833" spans="2:2">
      <c r="B6833" s="134"/>
    </row>
    <row r="6834" spans="2:2">
      <c r="B6834" s="134"/>
    </row>
    <row r="6835" spans="2:2">
      <c r="B6835" s="134"/>
    </row>
    <row r="6836" spans="2:2">
      <c r="B6836" s="134"/>
    </row>
    <row r="6837" spans="2:2">
      <c r="B6837" s="134"/>
    </row>
    <row r="6838" spans="2:2">
      <c r="B6838" s="134"/>
    </row>
    <row r="6839" spans="2:2">
      <c r="B6839" s="134"/>
    </row>
    <row r="6840" spans="2:2">
      <c r="B6840" s="134"/>
    </row>
    <row r="6841" spans="2:2">
      <c r="B6841" s="134"/>
    </row>
    <row r="6842" spans="2:2">
      <c r="B6842" s="134"/>
    </row>
    <row r="6843" spans="2:2">
      <c r="B6843" s="134"/>
    </row>
    <row r="6844" spans="2:2">
      <c r="B6844" s="134"/>
    </row>
    <row r="6845" spans="2:2">
      <c r="B6845" s="134"/>
    </row>
    <row r="6846" spans="2:2">
      <c r="B6846" s="134"/>
    </row>
    <row r="6847" spans="2:2">
      <c r="B6847" s="134"/>
    </row>
    <row r="6848" spans="2:2">
      <c r="B6848" s="134"/>
    </row>
    <row r="6849" spans="2:2">
      <c r="B6849" s="134"/>
    </row>
    <row r="6850" spans="2:2">
      <c r="B6850" s="134"/>
    </row>
    <row r="6851" spans="2:2">
      <c r="B6851" s="134"/>
    </row>
    <row r="6852" spans="2:2">
      <c r="B6852" s="134"/>
    </row>
    <row r="6853" spans="2:2">
      <c r="B6853" s="134"/>
    </row>
    <row r="6854" spans="2:2">
      <c r="B6854" s="134"/>
    </row>
    <row r="6855" spans="2:2">
      <c r="B6855" s="134"/>
    </row>
    <row r="6856" spans="2:2">
      <c r="B6856" s="134"/>
    </row>
    <row r="6857" spans="2:2">
      <c r="B6857" s="134"/>
    </row>
    <row r="6858" spans="2:2">
      <c r="B6858" s="134"/>
    </row>
    <row r="6859" spans="2:2">
      <c r="B6859" s="134"/>
    </row>
    <row r="6860" spans="2:2">
      <c r="B6860" s="134"/>
    </row>
    <row r="6861" spans="2:2">
      <c r="B6861" s="134"/>
    </row>
    <row r="6862" spans="2:2">
      <c r="B6862" s="134"/>
    </row>
    <row r="6863" spans="2:2">
      <c r="B6863" s="134"/>
    </row>
    <row r="6864" spans="2:2">
      <c r="B6864" s="134"/>
    </row>
    <row r="6865" spans="2:2">
      <c r="B6865" s="134"/>
    </row>
    <row r="6866" spans="2:2">
      <c r="B6866" s="134"/>
    </row>
    <row r="6867" spans="2:2">
      <c r="B6867" s="134"/>
    </row>
    <row r="6868" spans="2:2">
      <c r="B6868" s="134"/>
    </row>
    <row r="6869" spans="2:2">
      <c r="B6869" s="134"/>
    </row>
    <row r="6870" spans="2:2">
      <c r="B6870" s="134"/>
    </row>
    <row r="6871" spans="2:2">
      <c r="B6871" s="134"/>
    </row>
    <row r="6872" spans="2:2">
      <c r="B6872" s="134"/>
    </row>
    <row r="6873" spans="2:2">
      <c r="B6873" s="134"/>
    </row>
    <row r="6874" spans="2:2">
      <c r="B6874" s="134"/>
    </row>
    <row r="6875" spans="2:2">
      <c r="B6875" s="134"/>
    </row>
    <row r="6876" spans="2:2">
      <c r="B6876" s="134"/>
    </row>
    <row r="6877" spans="2:2">
      <c r="B6877" s="134"/>
    </row>
    <row r="6878" spans="2:2">
      <c r="B6878" s="134"/>
    </row>
    <row r="6879" spans="2:2">
      <c r="B6879" s="134"/>
    </row>
    <row r="6880" spans="2:2">
      <c r="B6880" s="134"/>
    </row>
    <row r="6881" spans="2:2">
      <c r="B6881" s="134"/>
    </row>
    <row r="6882" spans="2:2">
      <c r="B6882" s="134"/>
    </row>
    <row r="6883" spans="2:2">
      <c r="B6883" s="134"/>
    </row>
    <row r="6884" spans="2:2">
      <c r="B6884" s="134"/>
    </row>
    <row r="6885" spans="2:2">
      <c r="B6885" s="134"/>
    </row>
    <row r="6886" spans="2:2">
      <c r="B6886" s="134"/>
    </row>
    <row r="6887" spans="2:2">
      <c r="B6887" s="134"/>
    </row>
    <row r="6888" spans="2:2">
      <c r="B6888" s="134"/>
    </row>
    <row r="6889" spans="2:2">
      <c r="B6889" s="134"/>
    </row>
    <row r="6890" spans="2:2">
      <c r="B6890" s="134"/>
    </row>
    <row r="6891" spans="2:2">
      <c r="B6891" s="134"/>
    </row>
    <row r="6892" spans="2:2">
      <c r="B6892" s="134"/>
    </row>
    <row r="6893" spans="2:2">
      <c r="B6893" s="134"/>
    </row>
    <row r="6894" spans="2:2">
      <c r="B6894" s="134"/>
    </row>
    <row r="6895" spans="2:2">
      <c r="B6895" s="134"/>
    </row>
    <row r="6896" spans="2:2">
      <c r="B6896" s="134"/>
    </row>
    <row r="6897" spans="2:2">
      <c r="B6897" s="134"/>
    </row>
    <row r="6898" spans="2:2">
      <c r="B6898" s="134"/>
    </row>
    <row r="6899" spans="2:2">
      <c r="B6899" s="134"/>
    </row>
    <row r="6900" spans="2:2">
      <c r="B6900" s="134"/>
    </row>
    <row r="6901" spans="2:2">
      <c r="B6901" s="134"/>
    </row>
    <row r="6902" spans="2:2">
      <c r="B6902" s="134"/>
    </row>
    <row r="6903" spans="2:2">
      <c r="B6903" s="134"/>
    </row>
    <row r="6904" spans="2:2">
      <c r="B6904" s="134"/>
    </row>
    <row r="6905" spans="2:2">
      <c r="B6905" s="134"/>
    </row>
    <row r="6906" spans="2:2">
      <c r="B6906" s="134"/>
    </row>
    <row r="6907" spans="2:2">
      <c r="B6907" s="134"/>
    </row>
    <row r="6908" spans="2:2">
      <c r="B6908" s="134"/>
    </row>
    <row r="6909" spans="2:2">
      <c r="B6909" s="134"/>
    </row>
    <row r="6910" spans="2:2">
      <c r="B6910" s="134"/>
    </row>
    <row r="6911" spans="2:2">
      <c r="B6911" s="134"/>
    </row>
    <row r="6912" spans="2:2">
      <c r="B6912" s="134"/>
    </row>
    <row r="6913" spans="2:2">
      <c r="B6913" s="134"/>
    </row>
    <row r="6914" spans="2:2">
      <c r="B6914" s="134"/>
    </row>
    <row r="6915" spans="2:2">
      <c r="B6915" s="134"/>
    </row>
    <row r="6916" spans="2:2">
      <c r="B6916" s="134"/>
    </row>
    <row r="6917" spans="2:2">
      <c r="B6917" s="134"/>
    </row>
    <row r="6918" spans="2:2">
      <c r="B6918" s="134"/>
    </row>
    <row r="6919" spans="2:2">
      <c r="B6919" s="134"/>
    </row>
    <row r="6920" spans="2:2">
      <c r="B6920" s="134"/>
    </row>
    <row r="6921" spans="2:2">
      <c r="B6921" s="134"/>
    </row>
    <row r="6922" spans="2:2">
      <c r="B6922" s="134"/>
    </row>
    <row r="6923" spans="2:2">
      <c r="B6923" s="134"/>
    </row>
    <row r="6924" spans="2:2">
      <c r="B6924" s="134"/>
    </row>
    <row r="6925" spans="2:2">
      <c r="B6925" s="134"/>
    </row>
    <row r="6926" spans="2:2">
      <c r="B6926" s="134"/>
    </row>
    <row r="6927" spans="2:2">
      <c r="B6927" s="134"/>
    </row>
    <row r="6928" spans="2:2">
      <c r="B6928" s="134"/>
    </row>
    <row r="6929" spans="2:2">
      <c r="B6929" s="134"/>
    </row>
    <row r="6930" spans="2:2">
      <c r="B6930" s="134"/>
    </row>
    <row r="6931" spans="2:2">
      <c r="B6931" s="134"/>
    </row>
    <row r="6932" spans="2:2">
      <c r="B6932" s="134"/>
    </row>
    <row r="6933" spans="2:2">
      <c r="B6933" s="134"/>
    </row>
    <row r="6934" spans="2:2">
      <c r="B6934" s="134"/>
    </row>
    <row r="6935" spans="2:2">
      <c r="B6935" s="134"/>
    </row>
    <row r="6936" spans="2:2">
      <c r="B6936" s="134"/>
    </row>
    <row r="6937" spans="2:2">
      <c r="B6937" s="134"/>
    </row>
    <row r="6938" spans="2:2">
      <c r="B6938" s="134"/>
    </row>
    <row r="6939" spans="2:2">
      <c r="B6939" s="134"/>
    </row>
    <row r="6940" spans="2:2">
      <c r="B6940" s="134"/>
    </row>
    <row r="6941" spans="2:2">
      <c r="B6941" s="134"/>
    </row>
    <row r="6942" spans="2:2">
      <c r="B6942" s="134"/>
    </row>
    <row r="6943" spans="2:2">
      <c r="B6943" s="134"/>
    </row>
    <row r="6944" spans="2:2">
      <c r="B6944" s="134"/>
    </row>
    <row r="6945" spans="2:2">
      <c r="B6945" s="134"/>
    </row>
    <row r="6946" spans="2:2">
      <c r="B6946" s="134"/>
    </row>
    <row r="6947" spans="2:2">
      <c r="B6947" s="134"/>
    </row>
    <row r="6948" spans="2:2">
      <c r="B6948" s="134"/>
    </row>
    <row r="6949" spans="2:2">
      <c r="B6949" s="134"/>
    </row>
    <row r="6950" spans="2:2">
      <c r="B6950" s="134"/>
    </row>
    <row r="6951" spans="2:2">
      <c r="B6951" s="134"/>
    </row>
    <row r="6952" spans="2:2">
      <c r="B6952" s="134"/>
    </row>
    <row r="6953" spans="2:2">
      <c r="B6953" s="134"/>
    </row>
    <row r="6954" spans="2:2">
      <c r="B6954" s="134"/>
    </row>
    <row r="6955" spans="2:2">
      <c r="B6955" s="134"/>
    </row>
    <row r="6956" spans="2:2">
      <c r="B6956" s="134"/>
    </row>
    <row r="6957" spans="2:2">
      <c r="B6957" s="134"/>
    </row>
    <row r="6958" spans="2:2">
      <c r="B6958" s="134"/>
    </row>
    <row r="6959" spans="2:2">
      <c r="B6959" s="134"/>
    </row>
    <row r="6960" spans="2:2">
      <c r="B6960" s="134"/>
    </row>
    <row r="6961" spans="2:2">
      <c r="B6961" s="134"/>
    </row>
    <row r="6962" spans="2:2">
      <c r="B6962" s="134"/>
    </row>
    <row r="6963" spans="2:2">
      <c r="B6963" s="134"/>
    </row>
    <row r="6964" spans="2:2">
      <c r="B6964" s="134"/>
    </row>
    <row r="6965" spans="2:2">
      <c r="B6965" s="134"/>
    </row>
    <row r="6966" spans="2:2">
      <c r="B6966" s="134"/>
    </row>
    <row r="6967" spans="2:2">
      <c r="B6967" s="134"/>
    </row>
    <row r="6968" spans="2:2">
      <c r="B6968" s="134"/>
    </row>
    <row r="6969" spans="2:2">
      <c r="B6969" s="134"/>
    </row>
    <row r="6970" spans="2:2">
      <c r="B6970" s="134"/>
    </row>
    <row r="6971" spans="2:2">
      <c r="B6971" s="134"/>
    </row>
    <row r="6972" spans="2:2">
      <c r="B6972" s="134"/>
    </row>
    <row r="6973" spans="2:2">
      <c r="B6973" s="134"/>
    </row>
    <row r="6974" spans="2:2">
      <c r="B6974" s="134"/>
    </row>
    <row r="6975" spans="2:2">
      <c r="B6975" s="134"/>
    </row>
    <row r="6976" spans="2:2">
      <c r="B6976" s="134"/>
    </row>
    <row r="6977" spans="2:2">
      <c r="B6977" s="134"/>
    </row>
    <row r="6978" spans="2:2">
      <c r="B6978" s="134"/>
    </row>
    <row r="6979" spans="2:2">
      <c r="B6979" s="134"/>
    </row>
    <row r="6980" spans="2:2">
      <c r="B6980" s="134"/>
    </row>
    <row r="6981" spans="2:2">
      <c r="B6981" s="134"/>
    </row>
    <row r="6982" spans="2:2">
      <c r="B6982" s="134"/>
    </row>
    <row r="6983" spans="2:2">
      <c r="B6983" s="134"/>
    </row>
    <row r="6984" spans="2:2">
      <c r="B6984" s="134"/>
    </row>
    <row r="6985" spans="2:2">
      <c r="B6985" s="134"/>
    </row>
    <row r="6986" spans="2:2">
      <c r="B6986" s="134"/>
    </row>
    <row r="6987" spans="2:2">
      <c r="B6987" s="134"/>
    </row>
    <row r="6988" spans="2:2">
      <c r="B6988" s="134"/>
    </row>
    <row r="6989" spans="2:2">
      <c r="B6989" s="134"/>
    </row>
    <row r="6990" spans="2:2">
      <c r="B6990" s="134"/>
    </row>
    <row r="6991" spans="2:2">
      <c r="B6991" s="134"/>
    </row>
    <row r="6992" spans="2:2">
      <c r="B6992" s="134"/>
    </row>
    <row r="6993" spans="2:2">
      <c r="B6993" s="134"/>
    </row>
    <row r="6994" spans="2:2">
      <c r="B6994" s="134"/>
    </row>
    <row r="6995" spans="2:2">
      <c r="B6995" s="134"/>
    </row>
    <row r="6996" spans="2:2">
      <c r="B6996" s="134"/>
    </row>
    <row r="6997" spans="2:2">
      <c r="B6997" s="134"/>
    </row>
    <row r="6998" spans="2:2">
      <c r="B6998" s="134"/>
    </row>
    <row r="6999" spans="2:2">
      <c r="B6999" s="134"/>
    </row>
    <row r="7000" spans="2:2">
      <c r="B7000" s="134"/>
    </row>
    <row r="7001" spans="2:2">
      <c r="B7001" s="134"/>
    </row>
    <row r="7002" spans="2:2">
      <c r="B7002" s="134"/>
    </row>
    <row r="7003" spans="2:2">
      <c r="B7003" s="134"/>
    </row>
    <row r="7004" spans="2:2">
      <c r="B7004" s="134"/>
    </row>
    <row r="7005" spans="2:2">
      <c r="B7005" s="134"/>
    </row>
    <row r="7006" spans="2:2">
      <c r="B7006" s="134"/>
    </row>
    <row r="7007" spans="2:2">
      <c r="B7007" s="134"/>
    </row>
    <row r="7008" spans="2:2">
      <c r="B7008" s="134"/>
    </row>
    <row r="7009" spans="2:2">
      <c r="B7009" s="134"/>
    </row>
    <row r="7010" spans="2:2">
      <c r="B7010" s="134"/>
    </row>
    <row r="7011" spans="2:2">
      <c r="B7011" s="134"/>
    </row>
    <row r="7012" spans="2:2">
      <c r="B7012" s="134"/>
    </row>
    <row r="7013" spans="2:2">
      <c r="B7013" s="134"/>
    </row>
    <row r="7014" spans="2:2">
      <c r="B7014" s="134"/>
    </row>
    <row r="7015" spans="2:2">
      <c r="B7015" s="134"/>
    </row>
    <row r="7016" spans="2:2">
      <c r="B7016" s="134"/>
    </row>
    <row r="7017" spans="2:2">
      <c r="B7017" s="134"/>
    </row>
    <row r="7018" spans="2:2">
      <c r="B7018" s="134"/>
    </row>
    <row r="7019" spans="2:2">
      <c r="B7019" s="134"/>
    </row>
    <row r="7020" spans="2:2">
      <c r="B7020" s="134"/>
    </row>
    <row r="7021" spans="2:2">
      <c r="B7021" s="134"/>
    </row>
    <row r="7022" spans="2:2">
      <c r="B7022" s="134"/>
    </row>
    <row r="7023" spans="2:2">
      <c r="B7023" s="134"/>
    </row>
    <row r="7024" spans="2:2">
      <c r="B7024" s="134"/>
    </row>
    <row r="7025" spans="2:2">
      <c r="B7025" s="134"/>
    </row>
    <row r="7026" spans="2:2">
      <c r="B7026" s="134"/>
    </row>
    <row r="7027" spans="2:2">
      <c r="B7027" s="134"/>
    </row>
    <row r="7028" spans="2:2">
      <c r="B7028" s="134"/>
    </row>
    <row r="7029" spans="2:2">
      <c r="B7029" s="134"/>
    </row>
    <row r="7030" spans="2:2">
      <c r="B7030" s="134"/>
    </row>
    <row r="7031" spans="2:2">
      <c r="B7031" s="134"/>
    </row>
    <row r="7032" spans="2:2">
      <c r="B7032" s="134"/>
    </row>
    <row r="7033" spans="2:2">
      <c r="B7033" s="134"/>
    </row>
    <row r="7034" spans="2:2">
      <c r="B7034" s="134"/>
    </row>
    <row r="7035" spans="2:2">
      <c r="B7035" s="134"/>
    </row>
    <row r="7036" spans="2:2">
      <c r="B7036" s="134"/>
    </row>
    <row r="7037" spans="2:2">
      <c r="B7037" s="134"/>
    </row>
    <row r="7038" spans="2:2">
      <c r="B7038" s="134"/>
    </row>
    <row r="7039" spans="2:2">
      <c r="B7039" s="134"/>
    </row>
    <row r="7040" spans="2:2">
      <c r="B7040" s="134"/>
    </row>
    <row r="7041" spans="2:2">
      <c r="B7041" s="134"/>
    </row>
    <row r="7042" spans="2:2">
      <c r="B7042" s="134"/>
    </row>
    <row r="7043" spans="2:2">
      <c r="B7043" s="134"/>
    </row>
    <row r="7044" spans="2:2">
      <c r="B7044" s="134"/>
    </row>
    <row r="7045" spans="2:2">
      <c r="B7045" s="134"/>
    </row>
    <row r="7046" spans="2:2">
      <c r="B7046" s="134"/>
    </row>
    <row r="7047" spans="2:2">
      <c r="B7047" s="134"/>
    </row>
    <row r="7048" spans="2:2">
      <c r="B7048" s="134"/>
    </row>
    <row r="7049" spans="2:2">
      <c r="B7049" s="134"/>
    </row>
    <row r="7050" spans="2:2">
      <c r="B7050" s="134"/>
    </row>
    <row r="7051" spans="2:2">
      <c r="B7051" s="134"/>
    </row>
    <row r="7052" spans="2:2">
      <c r="B7052" s="134"/>
    </row>
    <row r="7053" spans="2:2">
      <c r="B7053" s="134"/>
    </row>
    <row r="7054" spans="2:2">
      <c r="B7054" s="134"/>
    </row>
    <row r="7055" spans="2:2">
      <c r="B7055" s="134"/>
    </row>
    <row r="7056" spans="2:2">
      <c r="B7056" s="134"/>
    </row>
    <row r="7057" spans="2:2">
      <c r="B7057" s="134"/>
    </row>
    <row r="7058" spans="2:2">
      <c r="B7058" s="134"/>
    </row>
    <row r="7059" spans="2:2">
      <c r="B7059" s="134"/>
    </row>
    <row r="7060" spans="2:2">
      <c r="B7060" s="134"/>
    </row>
    <row r="7061" spans="2:2">
      <c r="B7061" s="134"/>
    </row>
    <row r="7062" spans="2:2">
      <c r="B7062" s="134"/>
    </row>
    <row r="7063" spans="2:2">
      <c r="B7063" s="134"/>
    </row>
    <row r="7064" spans="2:2">
      <c r="B7064" s="134"/>
    </row>
    <row r="7065" spans="2:2">
      <c r="B7065" s="134"/>
    </row>
    <row r="7066" spans="2:2">
      <c r="B7066" s="134"/>
    </row>
    <row r="7067" spans="2:2">
      <c r="B7067" s="134"/>
    </row>
    <row r="7068" spans="2:2">
      <c r="B7068" s="134"/>
    </row>
    <row r="7069" spans="2:2">
      <c r="B7069" s="134"/>
    </row>
    <row r="7070" spans="2:2">
      <c r="B7070" s="134"/>
    </row>
    <row r="7071" spans="2:2">
      <c r="B7071" s="134"/>
    </row>
    <row r="7072" spans="2:2">
      <c r="B7072" s="134"/>
    </row>
    <row r="7073" spans="2:2">
      <c r="B7073" s="134"/>
    </row>
    <row r="7074" spans="2:2">
      <c r="B7074" s="134"/>
    </row>
    <row r="7075" spans="2:2">
      <c r="B7075" s="134"/>
    </row>
    <row r="7076" spans="2:2">
      <c r="B7076" s="134"/>
    </row>
    <row r="7077" spans="2:2">
      <c r="B7077" s="134"/>
    </row>
    <row r="7078" spans="2:2">
      <c r="B7078" s="134"/>
    </row>
    <row r="7079" spans="2:2">
      <c r="B7079" s="134"/>
    </row>
    <row r="7080" spans="2:2">
      <c r="B7080" s="134"/>
    </row>
    <row r="7081" spans="2:2">
      <c r="B7081" s="134"/>
    </row>
    <row r="7082" spans="2:2">
      <c r="B7082" s="134"/>
    </row>
    <row r="7083" spans="2:2">
      <c r="B7083" s="134"/>
    </row>
    <row r="7084" spans="2:2">
      <c r="B7084" s="134"/>
    </row>
    <row r="7085" spans="2:2">
      <c r="B7085" s="134"/>
    </row>
    <row r="7086" spans="2:2">
      <c r="B7086" s="134"/>
    </row>
    <row r="7087" spans="2:2">
      <c r="B7087" s="134"/>
    </row>
    <row r="7088" spans="2:2">
      <c r="B7088" s="134"/>
    </row>
    <row r="7089" spans="2:2">
      <c r="B7089" s="134"/>
    </row>
    <row r="7090" spans="2:2">
      <c r="B7090" s="134"/>
    </row>
    <row r="7091" spans="2:2">
      <c r="B7091" s="134"/>
    </row>
    <row r="7092" spans="2:2">
      <c r="B7092" s="134"/>
    </row>
    <row r="7093" spans="2:2">
      <c r="B7093" s="134"/>
    </row>
    <row r="7094" spans="2:2">
      <c r="B7094" s="134"/>
    </row>
    <row r="7095" spans="2:2">
      <c r="B7095" s="134"/>
    </row>
    <row r="7096" spans="2:2">
      <c r="B7096" s="134"/>
    </row>
    <row r="7097" spans="2:2">
      <c r="B7097" s="134"/>
    </row>
    <row r="7098" spans="2:2">
      <c r="B7098" s="134"/>
    </row>
    <row r="7099" spans="2:2">
      <c r="B7099" s="134"/>
    </row>
    <row r="7100" spans="2:2">
      <c r="B7100" s="134"/>
    </row>
    <row r="7101" spans="2:2">
      <c r="B7101" s="134"/>
    </row>
    <row r="7102" spans="2:2">
      <c r="B7102" s="134"/>
    </row>
    <row r="7103" spans="2:2">
      <c r="B7103" s="134"/>
    </row>
    <row r="7104" spans="2:2">
      <c r="B7104" s="134"/>
    </row>
    <row r="7105" spans="2:2">
      <c r="B7105" s="134"/>
    </row>
    <row r="7106" spans="2:2">
      <c r="B7106" s="134"/>
    </row>
    <row r="7107" spans="2:2">
      <c r="B7107" s="134"/>
    </row>
    <row r="7108" spans="2:2">
      <c r="B7108" s="134"/>
    </row>
    <row r="7109" spans="2:2">
      <c r="B7109" s="134"/>
    </row>
    <row r="7110" spans="2:2">
      <c r="B7110" s="134"/>
    </row>
    <row r="7111" spans="2:2">
      <c r="B7111" s="134"/>
    </row>
    <row r="7112" spans="2:2">
      <c r="B7112" s="134"/>
    </row>
    <row r="7113" spans="2:2">
      <c r="B7113" s="134"/>
    </row>
    <row r="7114" spans="2:2">
      <c r="B7114" s="134"/>
    </row>
    <row r="7115" spans="2:2">
      <c r="B7115" s="134"/>
    </row>
    <row r="7116" spans="2:2">
      <c r="B7116" s="134"/>
    </row>
    <row r="7117" spans="2:2">
      <c r="B7117" s="134"/>
    </row>
    <row r="7118" spans="2:2">
      <c r="B7118" s="134"/>
    </row>
    <row r="7119" spans="2:2">
      <c r="B7119" s="134"/>
    </row>
    <row r="7120" spans="2:2">
      <c r="B7120" s="134"/>
    </row>
    <row r="7121" spans="2:2">
      <c r="B7121" s="134"/>
    </row>
    <row r="7122" spans="2:2">
      <c r="B7122" s="134"/>
    </row>
    <row r="7123" spans="2:2">
      <c r="B7123" s="134"/>
    </row>
    <row r="7124" spans="2:2">
      <c r="B7124" s="134"/>
    </row>
    <row r="7125" spans="2:2">
      <c r="B7125" s="134"/>
    </row>
    <row r="7126" spans="2:2">
      <c r="B7126" s="134"/>
    </row>
    <row r="7127" spans="2:2">
      <c r="B7127" s="134"/>
    </row>
    <row r="7128" spans="2:2">
      <c r="B7128" s="134"/>
    </row>
    <row r="7129" spans="2:2">
      <c r="B7129" s="134"/>
    </row>
    <row r="7130" spans="2:2">
      <c r="B7130" s="134"/>
    </row>
    <row r="7131" spans="2:2">
      <c r="B7131" s="134"/>
    </row>
    <row r="7132" spans="2:2">
      <c r="B7132" s="134"/>
    </row>
    <row r="7133" spans="2:2">
      <c r="B7133" s="134"/>
    </row>
    <row r="7134" spans="2:2">
      <c r="B7134" s="134"/>
    </row>
    <row r="7135" spans="2:2">
      <c r="B7135" s="134"/>
    </row>
    <row r="7136" spans="2:2">
      <c r="B7136" s="134"/>
    </row>
    <row r="7137" spans="2:2">
      <c r="B7137" s="134"/>
    </row>
    <row r="7138" spans="2:2">
      <c r="B7138" s="134"/>
    </row>
    <row r="7139" spans="2:2">
      <c r="B7139" s="134"/>
    </row>
    <row r="7140" spans="2:2">
      <c r="B7140" s="134"/>
    </row>
    <row r="7141" spans="2:2">
      <c r="B7141" s="134"/>
    </row>
    <row r="7142" spans="2:2">
      <c r="B7142" s="134"/>
    </row>
    <row r="7143" spans="2:2">
      <c r="B7143" s="134"/>
    </row>
    <row r="7144" spans="2:2">
      <c r="B7144" s="134"/>
    </row>
    <row r="7145" spans="2:2">
      <c r="B7145" s="134"/>
    </row>
    <row r="7146" spans="2:2">
      <c r="B7146" s="134"/>
    </row>
    <row r="7147" spans="2:2">
      <c r="B7147" s="134"/>
    </row>
    <row r="7148" spans="2:2">
      <c r="B7148" s="134"/>
    </row>
    <row r="7149" spans="2:2">
      <c r="B7149" s="134"/>
    </row>
    <row r="7150" spans="2:2">
      <c r="B7150" s="134"/>
    </row>
    <row r="7151" spans="2:2">
      <c r="B7151" s="134"/>
    </row>
    <row r="7152" spans="2:2">
      <c r="B7152" s="134"/>
    </row>
    <row r="7153" spans="2:2">
      <c r="B7153" s="134"/>
    </row>
    <row r="7154" spans="2:2">
      <c r="B7154" s="134"/>
    </row>
    <row r="7155" spans="2:2">
      <c r="B7155" s="134"/>
    </row>
    <row r="7156" spans="2:2">
      <c r="B7156" s="134"/>
    </row>
    <row r="7157" spans="2:2">
      <c r="B7157" s="134"/>
    </row>
    <row r="7158" spans="2:2">
      <c r="B7158" s="134"/>
    </row>
    <row r="7159" spans="2:2">
      <c r="B7159" s="134"/>
    </row>
    <row r="7160" spans="2:2">
      <c r="B7160" s="134"/>
    </row>
    <row r="7161" spans="2:2">
      <c r="B7161" s="134"/>
    </row>
    <row r="7162" spans="2:2">
      <c r="B7162" s="134"/>
    </row>
    <row r="7163" spans="2:2">
      <c r="B7163" s="134"/>
    </row>
    <row r="7164" spans="2:2">
      <c r="B7164" s="134"/>
    </row>
    <row r="7165" spans="2:2">
      <c r="B7165" s="134"/>
    </row>
    <row r="7166" spans="2:2">
      <c r="B7166" s="134"/>
    </row>
    <row r="7167" spans="2:2">
      <c r="B7167" s="134"/>
    </row>
    <row r="7168" spans="2:2">
      <c r="B7168" s="134"/>
    </row>
    <row r="7169" spans="2:2">
      <c r="B7169" s="134"/>
    </row>
    <row r="7170" spans="2:2">
      <c r="B7170" s="134"/>
    </row>
    <row r="7171" spans="2:2">
      <c r="B7171" s="134"/>
    </row>
    <row r="7172" spans="2:2">
      <c r="B7172" s="134"/>
    </row>
    <row r="7173" spans="2:2">
      <c r="B7173" s="134"/>
    </row>
    <row r="7174" spans="2:2">
      <c r="B7174" s="134"/>
    </row>
    <row r="7175" spans="2:2">
      <c r="B7175" s="134"/>
    </row>
    <row r="7176" spans="2:2">
      <c r="B7176" s="134"/>
    </row>
    <row r="7177" spans="2:2">
      <c r="B7177" s="134"/>
    </row>
    <row r="7178" spans="2:2">
      <c r="B7178" s="134"/>
    </row>
    <row r="7179" spans="2:2">
      <c r="B7179" s="134"/>
    </row>
    <row r="7180" spans="2:2">
      <c r="B7180" s="134"/>
    </row>
    <row r="7181" spans="2:2">
      <c r="B7181" s="134"/>
    </row>
    <row r="7182" spans="2:2">
      <c r="B7182" s="134"/>
    </row>
    <row r="7183" spans="2:2">
      <c r="B7183" s="134"/>
    </row>
    <row r="7184" spans="2:2">
      <c r="B7184" s="134"/>
    </row>
    <row r="7185" spans="2:2">
      <c r="B7185" s="134"/>
    </row>
    <row r="7186" spans="2:2">
      <c r="B7186" s="134"/>
    </row>
    <row r="7187" spans="2:2">
      <c r="B7187" s="134"/>
    </row>
    <row r="7188" spans="2:2">
      <c r="B7188" s="134"/>
    </row>
    <row r="7189" spans="2:2">
      <c r="B7189" s="134"/>
    </row>
    <row r="7190" spans="2:2">
      <c r="B7190" s="134"/>
    </row>
    <row r="7191" spans="2:2">
      <c r="B7191" s="134"/>
    </row>
    <row r="7192" spans="2:2">
      <c r="B7192" s="134"/>
    </row>
    <row r="7193" spans="2:2">
      <c r="B7193" s="134"/>
    </row>
    <row r="7194" spans="2:2">
      <c r="B7194" s="134"/>
    </row>
    <row r="7195" spans="2:2">
      <c r="B7195" s="134"/>
    </row>
    <row r="7196" spans="2:2">
      <c r="B7196" s="134"/>
    </row>
    <row r="7197" spans="2:2">
      <c r="B7197" s="134"/>
    </row>
    <row r="7198" spans="2:2">
      <c r="B7198" s="134"/>
    </row>
    <row r="7199" spans="2:2">
      <c r="B7199" s="134"/>
    </row>
    <row r="7200" spans="2:2">
      <c r="B7200" s="134"/>
    </row>
    <row r="7201" spans="2:2">
      <c r="B7201" s="134"/>
    </row>
    <row r="7202" spans="2:2">
      <c r="B7202" s="134"/>
    </row>
    <row r="7203" spans="2:2">
      <c r="B7203" s="134"/>
    </row>
    <row r="7204" spans="2:2">
      <c r="B7204" s="134"/>
    </row>
    <row r="7205" spans="2:2">
      <c r="B7205" s="134"/>
    </row>
    <row r="7206" spans="2:2">
      <c r="B7206" s="134"/>
    </row>
    <row r="7207" spans="2:2">
      <c r="B7207" s="134"/>
    </row>
    <row r="7208" spans="2:2">
      <c r="B7208" s="134"/>
    </row>
    <row r="7209" spans="2:2">
      <c r="B7209" s="134"/>
    </row>
    <row r="7210" spans="2:2">
      <c r="B7210" s="134"/>
    </row>
    <row r="7211" spans="2:2">
      <c r="B7211" s="134"/>
    </row>
    <row r="7212" spans="2:2">
      <c r="B7212" s="134"/>
    </row>
    <row r="7213" spans="2:2">
      <c r="B7213" s="134"/>
    </row>
    <row r="7214" spans="2:2">
      <c r="B7214" s="134"/>
    </row>
    <row r="7215" spans="2:2">
      <c r="B7215" s="134"/>
    </row>
    <row r="7216" spans="2:2">
      <c r="B7216" s="134"/>
    </row>
    <row r="7217" spans="2:2">
      <c r="B7217" s="134"/>
    </row>
    <row r="7218" spans="2:2">
      <c r="B7218" s="134"/>
    </row>
    <row r="7219" spans="2:2">
      <c r="B7219" s="134"/>
    </row>
    <row r="7220" spans="2:2">
      <c r="B7220" s="134"/>
    </row>
    <row r="7221" spans="2:2">
      <c r="B7221" s="134"/>
    </row>
    <row r="7222" spans="2:2">
      <c r="B7222" s="134"/>
    </row>
    <row r="7223" spans="2:2">
      <c r="B7223" s="134"/>
    </row>
    <row r="7224" spans="2:2">
      <c r="B7224" s="134"/>
    </row>
    <row r="7225" spans="2:2">
      <c r="B7225" s="134"/>
    </row>
    <row r="7226" spans="2:2">
      <c r="B7226" s="134"/>
    </row>
    <row r="7227" spans="2:2">
      <c r="B7227" s="134"/>
    </row>
    <row r="7228" spans="2:2">
      <c r="B7228" s="134"/>
    </row>
    <row r="7229" spans="2:2">
      <c r="B7229" s="134"/>
    </row>
    <row r="7230" spans="2:2">
      <c r="B7230" s="134"/>
    </row>
    <row r="7231" spans="2:2">
      <c r="B7231" s="134"/>
    </row>
    <row r="7232" spans="2:2">
      <c r="B7232" s="134"/>
    </row>
    <row r="7233" spans="2:2">
      <c r="B7233" s="134"/>
    </row>
    <row r="7234" spans="2:2">
      <c r="B7234" s="134"/>
    </row>
    <row r="7235" spans="2:2">
      <c r="B7235" s="134"/>
    </row>
    <row r="7236" spans="2:2">
      <c r="B7236" s="134"/>
    </row>
    <row r="7237" spans="2:2">
      <c r="B7237" s="134"/>
    </row>
    <row r="7238" spans="2:2">
      <c r="B7238" s="134"/>
    </row>
    <row r="7239" spans="2:2">
      <c r="B7239" s="134"/>
    </row>
    <row r="7240" spans="2:2">
      <c r="B7240" s="134"/>
    </row>
    <row r="7241" spans="2:2">
      <c r="B7241" s="134"/>
    </row>
    <row r="7242" spans="2:2">
      <c r="B7242" s="134"/>
    </row>
    <row r="7243" spans="2:2">
      <c r="B7243" s="134"/>
    </row>
    <row r="7244" spans="2:2">
      <c r="B7244" s="134"/>
    </row>
    <row r="7245" spans="2:2">
      <c r="B7245" s="134"/>
    </row>
    <row r="7246" spans="2:2">
      <c r="B7246" s="134"/>
    </row>
    <row r="7247" spans="2:2">
      <c r="B7247" s="134"/>
    </row>
    <row r="7248" spans="2:2">
      <c r="B7248" s="134"/>
    </row>
    <row r="7249" spans="2:2">
      <c r="B7249" s="134"/>
    </row>
    <row r="7250" spans="2:2">
      <c r="B7250" s="134"/>
    </row>
    <row r="7251" spans="2:2">
      <c r="B7251" s="134"/>
    </row>
    <row r="7252" spans="2:2">
      <c r="B7252" s="134"/>
    </row>
    <row r="7253" spans="2:2">
      <c r="B7253" s="134"/>
    </row>
    <row r="7254" spans="2:2">
      <c r="B7254" s="134"/>
    </row>
    <row r="7255" spans="2:2">
      <c r="B7255" s="134"/>
    </row>
    <row r="7256" spans="2:2">
      <c r="B7256" s="134"/>
    </row>
    <row r="7257" spans="2:2">
      <c r="B7257" s="134"/>
    </row>
    <row r="7258" spans="2:2">
      <c r="B7258" s="134"/>
    </row>
    <row r="7259" spans="2:2">
      <c r="B7259" s="134"/>
    </row>
    <row r="7260" spans="2:2">
      <c r="B7260" s="134"/>
    </row>
    <row r="7261" spans="2:2">
      <c r="B7261" s="134"/>
    </row>
    <row r="7262" spans="2:2">
      <c r="B7262" s="134"/>
    </row>
    <row r="7263" spans="2:2">
      <c r="B7263" s="134"/>
    </row>
    <row r="7264" spans="2:2">
      <c r="B7264" s="134"/>
    </row>
    <row r="7265" spans="2:2">
      <c r="B7265" s="134"/>
    </row>
    <row r="7266" spans="2:2">
      <c r="B7266" s="134"/>
    </row>
    <row r="7267" spans="2:2">
      <c r="B7267" s="134"/>
    </row>
    <row r="7268" spans="2:2">
      <c r="B7268" s="134"/>
    </row>
    <row r="7269" spans="2:2">
      <c r="B7269" s="134"/>
    </row>
    <row r="7270" spans="2:2">
      <c r="B7270" s="134"/>
    </row>
    <row r="7271" spans="2:2">
      <c r="B7271" s="134"/>
    </row>
    <row r="7272" spans="2:2">
      <c r="B7272" s="134"/>
    </row>
    <row r="7273" spans="2:2">
      <c r="B7273" s="134"/>
    </row>
    <row r="7274" spans="2:2">
      <c r="B7274" s="134"/>
    </row>
    <row r="7275" spans="2:2">
      <c r="B7275" s="134"/>
    </row>
    <row r="7276" spans="2:2">
      <c r="B7276" s="134"/>
    </row>
    <row r="7277" spans="2:2">
      <c r="B7277" s="134"/>
    </row>
    <row r="7278" spans="2:2">
      <c r="B7278" s="134"/>
    </row>
    <row r="7279" spans="2:2">
      <c r="B7279" s="134"/>
    </row>
    <row r="7280" spans="2:2">
      <c r="B7280" s="134"/>
    </row>
    <row r="7281" spans="2:2">
      <c r="B7281" s="134"/>
    </row>
    <row r="7282" spans="2:2">
      <c r="B7282" s="134"/>
    </row>
    <row r="7283" spans="2:2">
      <c r="B7283" s="134"/>
    </row>
    <row r="7284" spans="2:2">
      <c r="B7284" s="134"/>
    </row>
    <row r="7285" spans="2:2">
      <c r="B7285" s="134"/>
    </row>
    <row r="7286" spans="2:2">
      <c r="B7286" s="134"/>
    </row>
    <row r="7287" spans="2:2">
      <c r="B7287" s="134"/>
    </row>
    <row r="7288" spans="2:2">
      <c r="B7288" s="134"/>
    </row>
    <row r="7289" spans="2:2">
      <c r="B7289" s="134"/>
    </row>
    <row r="7290" spans="2:2">
      <c r="B7290" s="134"/>
    </row>
    <row r="7291" spans="2:2">
      <c r="B7291" s="134"/>
    </row>
    <row r="7292" spans="2:2">
      <c r="B7292" s="134"/>
    </row>
    <row r="7293" spans="2:2">
      <c r="B7293" s="134"/>
    </row>
    <row r="7294" spans="2:2">
      <c r="B7294" s="134"/>
    </row>
    <row r="7295" spans="2:2">
      <c r="B7295" s="134"/>
    </row>
    <row r="7296" spans="2:2">
      <c r="B7296" s="134"/>
    </row>
    <row r="7297" spans="2:2">
      <c r="B7297" s="134"/>
    </row>
    <row r="7298" spans="2:2">
      <c r="B7298" s="134"/>
    </row>
    <row r="7299" spans="2:2">
      <c r="B7299" s="134"/>
    </row>
    <row r="7300" spans="2:2">
      <c r="B7300" s="134"/>
    </row>
    <row r="7301" spans="2:2">
      <c r="B7301" s="134"/>
    </row>
    <row r="7302" spans="2:2">
      <c r="B7302" s="134"/>
    </row>
    <row r="7303" spans="2:2">
      <c r="B7303" s="134"/>
    </row>
    <row r="7304" spans="2:2">
      <c r="B7304" s="134"/>
    </row>
    <row r="7305" spans="2:2">
      <c r="B7305" s="134"/>
    </row>
    <row r="7306" spans="2:2">
      <c r="B7306" s="134"/>
    </row>
    <row r="7307" spans="2:2">
      <c r="B7307" s="134"/>
    </row>
    <row r="7308" spans="2:2">
      <c r="B7308" s="134"/>
    </row>
    <row r="7309" spans="2:2">
      <c r="B7309" s="134"/>
    </row>
    <row r="7310" spans="2:2">
      <c r="B7310" s="134"/>
    </row>
    <row r="7311" spans="2:2">
      <c r="B7311" s="134"/>
    </row>
    <row r="7312" spans="2:2">
      <c r="B7312" s="134"/>
    </row>
    <row r="7313" spans="2:2">
      <c r="B7313" s="134"/>
    </row>
    <row r="7314" spans="2:2">
      <c r="B7314" s="134"/>
    </row>
    <row r="7315" spans="2:2">
      <c r="B7315" s="134"/>
    </row>
    <row r="7316" spans="2:2">
      <c r="B7316" s="134"/>
    </row>
    <row r="7317" spans="2:2">
      <c r="B7317" s="134"/>
    </row>
    <row r="7318" spans="2:2">
      <c r="B7318" s="134"/>
    </row>
    <row r="7319" spans="2:2">
      <c r="B7319" s="134"/>
    </row>
    <row r="7320" spans="2:2">
      <c r="B7320" s="134"/>
    </row>
    <row r="7321" spans="2:2">
      <c r="B7321" s="134"/>
    </row>
    <row r="7322" spans="2:2">
      <c r="B7322" s="134"/>
    </row>
    <row r="7323" spans="2:2">
      <c r="B7323" s="134"/>
    </row>
    <row r="7324" spans="2:2">
      <c r="B7324" s="134"/>
    </row>
    <row r="7325" spans="2:2">
      <c r="B7325" s="134"/>
    </row>
    <row r="7326" spans="2:2">
      <c r="B7326" s="134"/>
    </row>
    <row r="7327" spans="2:2">
      <c r="B7327" s="134"/>
    </row>
    <row r="7328" spans="2:2">
      <c r="B7328" s="134"/>
    </row>
    <row r="7329" spans="2:2">
      <c r="B7329" s="134"/>
    </row>
    <row r="7330" spans="2:2">
      <c r="B7330" s="134"/>
    </row>
    <row r="7331" spans="2:2">
      <c r="B7331" s="134"/>
    </row>
    <row r="7332" spans="2:2">
      <c r="B7332" s="134"/>
    </row>
    <row r="7333" spans="2:2">
      <c r="B7333" s="134"/>
    </row>
    <row r="7334" spans="2:2">
      <c r="B7334" s="134"/>
    </row>
    <row r="7335" spans="2:2">
      <c r="B7335" s="134"/>
    </row>
    <row r="7336" spans="2:2">
      <c r="B7336" s="134"/>
    </row>
    <row r="7337" spans="2:2">
      <c r="B7337" s="134"/>
    </row>
    <row r="7338" spans="2:2">
      <c r="B7338" s="134"/>
    </row>
    <row r="7339" spans="2:2">
      <c r="B7339" s="134"/>
    </row>
    <row r="7340" spans="2:2">
      <c r="B7340" s="134"/>
    </row>
    <row r="7341" spans="2:2">
      <c r="B7341" s="134"/>
    </row>
    <row r="7342" spans="2:2">
      <c r="B7342" s="134"/>
    </row>
    <row r="7343" spans="2:2">
      <c r="B7343" s="134"/>
    </row>
    <row r="7344" spans="2:2">
      <c r="B7344" s="134"/>
    </row>
    <row r="7345" spans="2:2">
      <c r="B7345" s="134"/>
    </row>
    <row r="7346" spans="2:2">
      <c r="B7346" s="134"/>
    </row>
    <row r="7347" spans="2:2">
      <c r="B7347" s="134"/>
    </row>
    <row r="7348" spans="2:2">
      <c r="B7348" s="134"/>
    </row>
    <row r="7349" spans="2:2">
      <c r="B7349" s="134"/>
    </row>
    <row r="7350" spans="2:2">
      <c r="B7350" s="134"/>
    </row>
    <row r="7351" spans="2:2">
      <c r="B7351" s="134"/>
    </row>
    <row r="7352" spans="2:2">
      <c r="B7352" s="134"/>
    </row>
    <row r="7353" spans="2:2">
      <c r="B7353" s="134"/>
    </row>
    <row r="7354" spans="2:2">
      <c r="B7354" s="134"/>
    </row>
    <row r="7355" spans="2:2">
      <c r="B7355" s="134"/>
    </row>
    <row r="7356" spans="2:2">
      <c r="B7356" s="134"/>
    </row>
    <row r="7357" spans="2:2">
      <c r="B7357" s="134"/>
    </row>
    <row r="7358" spans="2:2">
      <c r="B7358" s="134"/>
    </row>
    <row r="7359" spans="2:2">
      <c r="B7359" s="134"/>
    </row>
    <row r="7360" spans="2:2">
      <c r="B7360" s="134"/>
    </row>
    <row r="7361" spans="2:2">
      <c r="B7361" s="134"/>
    </row>
    <row r="7362" spans="2:2">
      <c r="B7362" s="134"/>
    </row>
    <row r="7363" spans="2:2">
      <c r="B7363" s="134"/>
    </row>
    <row r="7364" spans="2:2">
      <c r="B7364" s="134"/>
    </row>
    <row r="7365" spans="2:2">
      <c r="B7365" s="134"/>
    </row>
    <row r="7366" spans="2:2">
      <c r="B7366" s="134"/>
    </row>
    <row r="7367" spans="2:2">
      <c r="B7367" s="134"/>
    </row>
    <row r="7368" spans="2:2">
      <c r="B7368" s="134"/>
    </row>
    <row r="7369" spans="2:2">
      <c r="B7369" s="134"/>
    </row>
    <row r="7370" spans="2:2">
      <c r="B7370" s="134"/>
    </row>
    <row r="7371" spans="2:2">
      <c r="B7371" s="134"/>
    </row>
    <row r="7372" spans="2:2">
      <c r="B7372" s="134"/>
    </row>
    <row r="7373" spans="2:2">
      <c r="B7373" s="134"/>
    </row>
    <row r="7374" spans="2:2">
      <c r="B7374" s="134"/>
    </row>
    <row r="7375" spans="2:2">
      <c r="B7375" s="134"/>
    </row>
    <row r="7376" spans="2:2">
      <c r="B7376" s="134"/>
    </row>
    <row r="7377" spans="2:2">
      <c r="B7377" s="134"/>
    </row>
    <row r="7378" spans="2:2">
      <c r="B7378" s="134"/>
    </row>
    <row r="7379" spans="2:2">
      <c r="B7379" s="134"/>
    </row>
    <row r="7380" spans="2:2">
      <c r="B7380" s="134"/>
    </row>
    <row r="7381" spans="2:2">
      <c r="B7381" s="134"/>
    </row>
    <row r="7382" spans="2:2">
      <c r="B7382" s="134"/>
    </row>
    <row r="7383" spans="2:2">
      <c r="B7383" s="134"/>
    </row>
    <row r="7384" spans="2:2">
      <c r="B7384" s="134"/>
    </row>
    <row r="7385" spans="2:2">
      <c r="B7385" s="134"/>
    </row>
    <row r="7386" spans="2:2">
      <c r="B7386" s="134"/>
    </row>
    <row r="7387" spans="2:2">
      <c r="B7387" s="134"/>
    </row>
    <row r="7388" spans="2:2">
      <c r="B7388" s="134"/>
    </row>
    <row r="7389" spans="2:2">
      <c r="B7389" s="134"/>
    </row>
    <row r="7390" spans="2:2">
      <c r="B7390" s="134"/>
    </row>
    <row r="7391" spans="2:2">
      <c r="B7391" s="134"/>
    </row>
    <row r="7392" spans="2:2">
      <c r="B7392" s="134"/>
    </row>
    <row r="7393" spans="2:2">
      <c r="B7393" s="134"/>
    </row>
    <row r="7394" spans="2:2">
      <c r="B7394" s="134"/>
    </row>
    <row r="7395" spans="2:2">
      <c r="B7395" s="134"/>
    </row>
    <row r="7396" spans="2:2">
      <c r="B7396" s="134"/>
    </row>
    <row r="7397" spans="2:2">
      <c r="B7397" s="134"/>
    </row>
    <row r="7398" spans="2:2">
      <c r="B7398" s="134"/>
    </row>
    <row r="7399" spans="2:2">
      <c r="B7399" s="134"/>
    </row>
    <row r="7400" spans="2:2">
      <c r="B7400" s="134"/>
    </row>
    <row r="7401" spans="2:2">
      <c r="B7401" s="134"/>
    </row>
    <row r="7402" spans="2:2">
      <c r="B7402" s="134"/>
    </row>
    <row r="7403" spans="2:2">
      <c r="B7403" s="134"/>
    </row>
    <row r="7404" spans="2:2">
      <c r="B7404" s="134"/>
    </row>
    <row r="7405" spans="2:2">
      <c r="B7405" s="134"/>
    </row>
    <row r="7406" spans="2:2">
      <c r="B7406" s="134"/>
    </row>
    <row r="7407" spans="2:2">
      <c r="B7407" s="134"/>
    </row>
    <row r="7408" spans="2:2">
      <c r="B7408" s="134"/>
    </row>
    <row r="7409" spans="2:2">
      <c r="B7409" s="134"/>
    </row>
    <row r="7410" spans="2:2">
      <c r="B7410" s="134"/>
    </row>
    <row r="7411" spans="2:2">
      <c r="B7411" s="134"/>
    </row>
    <row r="7412" spans="2:2">
      <c r="B7412" s="134"/>
    </row>
    <row r="7413" spans="2:2">
      <c r="B7413" s="134"/>
    </row>
    <row r="7414" spans="2:2">
      <c r="B7414" s="134"/>
    </row>
    <row r="7415" spans="2:2">
      <c r="B7415" s="134"/>
    </row>
    <row r="7416" spans="2:2">
      <c r="B7416" s="134"/>
    </row>
    <row r="7417" spans="2:2">
      <c r="B7417" s="134"/>
    </row>
    <row r="7418" spans="2:2">
      <c r="B7418" s="134"/>
    </row>
    <row r="7419" spans="2:2">
      <c r="B7419" s="134"/>
    </row>
    <row r="7420" spans="2:2">
      <c r="B7420" s="134"/>
    </row>
    <row r="7421" spans="2:2">
      <c r="B7421" s="134"/>
    </row>
    <row r="7422" spans="2:2">
      <c r="B7422" s="134"/>
    </row>
    <row r="7423" spans="2:2">
      <c r="B7423" s="134"/>
    </row>
    <row r="7424" spans="2:2">
      <c r="B7424" s="134"/>
    </row>
    <row r="7425" spans="2:2">
      <c r="B7425" s="134"/>
    </row>
    <row r="7426" spans="2:2">
      <c r="B7426" s="134"/>
    </row>
    <row r="7427" spans="2:2">
      <c r="B7427" s="134"/>
    </row>
    <row r="7428" spans="2:2">
      <c r="B7428" s="134"/>
    </row>
    <row r="7429" spans="2:2">
      <c r="B7429" s="134"/>
    </row>
    <row r="7430" spans="2:2">
      <c r="B7430" s="134"/>
    </row>
    <row r="7431" spans="2:2">
      <c r="B7431" s="134"/>
    </row>
    <row r="7432" spans="2:2">
      <c r="B7432" s="134"/>
    </row>
    <row r="7433" spans="2:2">
      <c r="B7433" s="134"/>
    </row>
    <row r="7434" spans="2:2">
      <c r="B7434" s="134"/>
    </row>
    <row r="7435" spans="2:2">
      <c r="B7435" s="134"/>
    </row>
    <row r="7436" spans="2:2">
      <c r="B7436" s="134"/>
    </row>
    <row r="7437" spans="2:2">
      <c r="B7437" s="134"/>
    </row>
    <row r="7438" spans="2:2">
      <c r="B7438" s="134"/>
    </row>
    <row r="7439" spans="2:2">
      <c r="B7439" s="134"/>
    </row>
    <row r="7440" spans="2:2">
      <c r="B7440" s="134"/>
    </row>
    <row r="7441" spans="2:2">
      <c r="B7441" s="134"/>
    </row>
    <row r="7442" spans="2:2">
      <c r="B7442" s="134"/>
    </row>
    <row r="7443" spans="2:2">
      <c r="B7443" s="134"/>
    </row>
    <row r="7444" spans="2:2">
      <c r="B7444" s="134"/>
    </row>
    <row r="7445" spans="2:2">
      <c r="B7445" s="134"/>
    </row>
    <row r="7446" spans="2:2">
      <c r="B7446" s="134"/>
    </row>
    <row r="7447" spans="2:2">
      <c r="B7447" s="134"/>
    </row>
    <row r="7448" spans="2:2">
      <c r="B7448" s="134"/>
    </row>
    <row r="7449" spans="2:2">
      <c r="B7449" s="134"/>
    </row>
    <row r="7450" spans="2:2">
      <c r="B7450" s="134"/>
    </row>
    <row r="7451" spans="2:2">
      <c r="B7451" s="134"/>
    </row>
    <row r="7452" spans="2:2">
      <c r="B7452" s="134"/>
    </row>
    <row r="7453" spans="2:2">
      <c r="B7453" s="134"/>
    </row>
    <row r="7454" spans="2:2">
      <c r="B7454" s="134"/>
    </row>
    <row r="7455" spans="2:2">
      <c r="B7455" s="134"/>
    </row>
    <row r="7456" spans="2:2">
      <c r="B7456" s="134"/>
    </row>
    <row r="7457" spans="2:2">
      <c r="B7457" s="134"/>
    </row>
    <row r="7458" spans="2:2">
      <c r="B7458" s="134"/>
    </row>
    <row r="7459" spans="2:2">
      <c r="B7459" s="134"/>
    </row>
    <row r="7460" spans="2:2">
      <c r="B7460" s="134"/>
    </row>
    <row r="7461" spans="2:2">
      <c r="B7461" s="134"/>
    </row>
    <row r="7462" spans="2:2">
      <c r="B7462" s="134"/>
    </row>
    <row r="7463" spans="2:2">
      <c r="B7463" s="134"/>
    </row>
    <row r="7464" spans="2:2">
      <c r="B7464" s="134"/>
    </row>
    <row r="7465" spans="2:2">
      <c r="B7465" s="134"/>
    </row>
    <row r="7466" spans="2:2">
      <c r="B7466" s="134"/>
    </row>
    <row r="7467" spans="2:2">
      <c r="B7467" s="134"/>
    </row>
    <row r="7468" spans="2:2">
      <c r="B7468" s="134"/>
    </row>
    <row r="7469" spans="2:2">
      <c r="B7469" s="134"/>
    </row>
    <row r="7470" spans="2:2">
      <c r="B7470" s="134"/>
    </row>
    <row r="7471" spans="2:2">
      <c r="B7471" s="134"/>
    </row>
    <row r="7472" spans="2:2">
      <c r="B7472" s="134"/>
    </row>
    <row r="7473" spans="2:2">
      <c r="B7473" s="134"/>
    </row>
    <row r="7474" spans="2:2">
      <c r="B7474" s="134"/>
    </row>
    <row r="7475" spans="2:2">
      <c r="B7475" s="134"/>
    </row>
    <row r="7476" spans="2:2">
      <c r="B7476" s="134"/>
    </row>
    <row r="7477" spans="2:2">
      <c r="B7477" s="134"/>
    </row>
    <row r="7478" spans="2:2">
      <c r="B7478" s="134"/>
    </row>
    <row r="7479" spans="2:2">
      <c r="B7479" s="134"/>
    </row>
    <row r="7480" spans="2:2">
      <c r="B7480" s="134"/>
    </row>
    <row r="7481" spans="2:2">
      <c r="B7481" s="134"/>
    </row>
    <row r="7482" spans="2:2">
      <c r="B7482" s="134"/>
    </row>
    <row r="7483" spans="2:2">
      <c r="B7483" s="134"/>
    </row>
    <row r="7484" spans="2:2">
      <c r="B7484" s="134"/>
    </row>
    <row r="7485" spans="2:2">
      <c r="B7485" s="134"/>
    </row>
    <row r="7486" spans="2:2">
      <c r="B7486" s="134"/>
    </row>
    <row r="7487" spans="2:2">
      <c r="B7487" s="134"/>
    </row>
    <row r="7488" spans="2:2">
      <c r="B7488" s="134"/>
    </row>
    <row r="7489" spans="2:2">
      <c r="B7489" s="134"/>
    </row>
    <row r="7490" spans="2:2">
      <c r="B7490" s="134"/>
    </row>
    <row r="7491" spans="2:2">
      <c r="B7491" s="134"/>
    </row>
    <row r="7492" spans="2:2">
      <c r="B7492" s="134"/>
    </row>
    <row r="7493" spans="2:2">
      <c r="B7493" s="134"/>
    </row>
    <row r="7494" spans="2:2">
      <c r="B7494" s="134"/>
    </row>
    <row r="7495" spans="2:2">
      <c r="B7495" s="134"/>
    </row>
    <row r="7496" spans="2:2">
      <c r="B7496" s="134"/>
    </row>
    <row r="7497" spans="2:2">
      <c r="B7497" s="134"/>
    </row>
    <row r="7498" spans="2:2">
      <c r="B7498" s="134"/>
    </row>
    <row r="7499" spans="2:2">
      <c r="B7499" s="134"/>
    </row>
    <row r="7500" spans="2:2">
      <c r="B7500" s="134"/>
    </row>
    <row r="7501" spans="2:2">
      <c r="B7501" s="134"/>
    </row>
    <row r="7502" spans="2:2">
      <c r="B7502" s="134"/>
    </row>
    <row r="7503" spans="2:2">
      <c r="B7503" s="134"/>
    </row>
    <row r="7504" spans="2:2">
      <c r="B7504" s="134"/>
    </row>
    <row r="7505" spans="2:2">
      <c r="B7505" s="134"/>
    </row>
    <row r="7506" spans="2:2">
      <c r="B7506" s="134"/>
    </row>
    <row r="7507" spans="2:2">
      <c r="B7507" s="134"/>
    </row>
    <row r="7508" spans="2:2">
      <c r="B7508" s="134"/>
    </row>
    <row r="7509" spans="2:2">
      <c r="B7509" s="134"/>
    </row>
    <row r="7510" spans="2:2">
      <c r="B7510" s="134"/>
    </row>
    <row r="7511" spans="2:2">
      <c r="B7511" s="134"/>
    </row>
    <row r="7512" spans="2:2">
      <c r="B7512" s="134"/>
    </row>
    <row r="7513" spans="2:2">
      <c r="B7513" s="134"/>
    </row>
    <row r="7514" spans="2:2">
      <c r="B7514" s="134"/>
    </row>
    <row r="7515" spans="2:2">
      <c r="B7515" s="134"/>
    </row>
    <row r="7516" spans="2:2">
      <c r="B7516" s="134"/>
    </row>
    <row r="7517" spans="2:2">
      <c r="B7517" s="134"/>
    </row>
    <row r="7518" spans="2:2">
      <c r="B7518" s="134"/>
    </row>
    <row r="7519" spans="2:2">
      <c r="B7519" s="134"/>
    </row>
    <row r="7520" spans="2:2">
      <c r="B7520" s="134"/>
    </row>
    <row r="7521" spans="2:2">
      <c r="B7521" s="134"/>
    </row>
    <row r="7522" spans="2:2">
      <c r="B7522" s="134"/>
    </row>
    <row r="7523" spans="2:2">
      <c r="B7523" s="134"/>
    </row>
    <row r="7524" spans="2:2">
      <c r="B7524" s="134"/>
    </row>
    <row r="7525" spans="2:2">
      <c r="B7525" s="134"/>
    </row>
    <row r="7526" spans="2:2">
      <c r="B7526" s="134"/>
    </row>
    <row r="7527" spans="2:2">
      <c r="B7527" s="134"/>
    </row>
    <row r="7528" spans="2:2">
      <c r="B7528" s="134"/>
    </row>
    <row r="7529" spans="2:2">
      <c r="B7529" s="134"/>
    </row>
    <row r="7530" spans="2:2">
      <c r="B7530" s="134"/>
    </row>
    <row r="7531" spans="2:2">
      <c r="B7531" s="134"/>
    </row>
    <row r="7532" spans="2:2">
      <c r="B7532" s="134"/>
    </row>
    <row r="7533" spans="2:2">
      <c r="B7533" s="134"/>
    </row>
    <row r="7534" spans="2:2">
      <c r="B7534" s="134"/>
    </row>
    <row r="7535" spans="2:2">
      <c r="B7535" s="134"/>
    </row>
    <row r="7536" spans="2:2">
      <c r="B7536" s="134"/>
    </row>
    <row r="7537" spans="2:2">
      <c r="B7537" s="134"/>
    </row>
    <row r="7538" spans="2:2">
      <c r="B7538" s="134"/>
    </row>
    <row r="7539" spans="2:2">
      <c r="B7539" s="134"/>
    </row>
    <row r="7540" spans="2:2">
      <c r="B7540" s="134"/>
    </row>
    <row r="7541" spans="2:2">
      <c r="B7541" s="134"/>
    </row>
    <row r="7542" spans="2:2">
      <c r="B7542" s="134"/>
    </row>
    <row r="7543" spans="2:2">
      <c r="B7543" s="134"/>
    </row>
    <row r="7544" spans="2:2">
      <c r="B7544" s="134"/>
    </row>
    <row r="7545" spans="2:2">
      <c r="B7545" s="134"/>
    </row>
    <row r="7546" spans="2:2">
      <c r="B7546" s="134"/>
    </row>
    <row r="7547" spans="2:2">
      <c r="B7547" s="134"/>
    </row>
    <row r="7548" spans="2:2">
      <c r="B7548" s="134"/>
    </row>
    <row r="7549" spans="2:2">
      <c r="B7549" s="134"/>
    </row>
    <row r="7550" spans="2:2">
      <c r="B7550" s="134"/>
    </row>
    <row r="7551" spans="2:2">
      <c r="B7551" s="134"/>
    </row>
    <row r="7552" spans="2:2">
      <c r="B7552" s="134"/>
    </row>
    <row r="7553" spans="2:2">
      <c r="B7553" s="134"/>
    </row>
    <row r="7554" spans="2:2">
      <c r="B7554" s="134"/>
    </row>
    <row r="7555" spans="2:2">
      <c r="B7555" s="134"/>
    </row>
    <row r="7556" spans="2:2">
      <c r="B7556" s="134"/>
    </row>
    <row r="7557" spans="2:2">
      <c r="B7557" s="134"/>
    </row>
    <row r="7558" spans="2:2">
      <c r="B7558" s="134"/>
    </row>
    <row r="7559" spans="2:2">
      <c r="B7559" s="134"/>
    </row>
    <row r="7560" spans="2:2">
      <c r="B7560" s="134"/>
    </row>
    <row r="7561" spans="2:2">
      <c r="B7561" s="134"/>
    </row>
    <row r="7562" spans="2:2">
      <c r="B7562" s="134"/>
    </row>
    <row r="7563" spans="2:2">
      <c r="B7563" s="134"/>
    </row>
    <row r="7564" spans="2:2">
      <c r="B7564" s="134"/>
    </row>
    <row r="7565" spans="2:2">
      <c r="B7565" s="134"/>
    </row>
    <row r="7566" spans="2:2">
      <c r="B7566" s="134"/>
    </row>
    <row r="7567" spans="2:2">
      <c r="B7567" s="134"/>
    </row>
    <row r="7568" spans="2:2">
      <c r="B7568" s="134"/>
    </row>
    <row r="7569" spans="2:2">
      <c r="B7569" s="134"/>
    </row>
    <row r="7570" spans="2:2">
      <c r="B7570" s="134"/>
    </row>
    <row r="7571" spans="2:2">
      <c r="B7571" s="134"/>
    </row>
    <row r="7572" spans="2:2">
      <c r="B7572" s="134"/>
    </row>
    <row r="7573" spans="2:2">
      <c r="B7573" s="134"/>
    </row>
    <row r="7574" spans="2:2">
      <c r="B7574" s="134"/>
    </row>
    <row r="7575" spans="2:2">
      <c r="B7575" s="134"/>
    </row>
    <row r="7576" spans="2:2">
      <c r="B7576" s="134"/>
    </row>
    <row r="7577" spans="2:2">
      <c r="B7577" s="134"/>
    </row>
    <row r="7578" spans="2:2">
      <c r="B7578" s="134"/>
    </row>
    <row r="7579" spans="2:2">
      <c r="B7579" s="134"/>
    </row>
    <row r="7580" spans="2:2">
      <c r="B7580" s="134"/>
    </row>
    <row r="7581" spans="2:2">
      <c r="B7581" s="134"/>
    </row>
    <row r="7582" spans="2:2">
      <c r="B7582" s="134"/>
    </row>
    <row r="7583" spans="2:2">
      <c r="B7583" s="134"/>
    </row>
    <row r="7584" spans="2:2">
      <c r="B7584" s="134"/>
    </row>
    <row r="7585" spans="2:2">
      <c r="B7585" s="134"/>
    </row>
    <row r="7586" spans="2:2">
      <c r="B7586" s="134"/>
    </row>
    <row r="7587" spans="2:2">
      <c r="B7587" s="134"/>
    </row>
    <row r="7588" spans="2:2">
      <c r="B7588" s="134"/>
    </row>
    <row r="7589" spans="2:2">
      <c r="B7589" s="134"/>
    </row>
    <row r="7590" spans="2:2">
      <c r="B7590" s="134"/>
    </row>
    <row r="7591" spans="2:2">
      <c r="B7591" s="134"/>
    </row>
    <row r="7592" spans="2:2">
      <c r="B7592" s="134"/>
    </row>
    <row r="7593" spans="2:2">
      <c r="B7593" s="134"/>
    </row>
    <row r="7594" spans="2:2">
      <c r="B7594" s="134"/>
    </row>
    <row r="7595" spans="2:2">
      <c r="B7595" s="134"/>
    </row>
    <row r="7596" spans="2:2">
      <c r="B7596" s="134"/>
    </row>
    <row r="7597" spans="2:2">
      <c r="B7597" s="134"/>
    </row>
    <row r="7598" spans="2:2">
      <c r="B7598" s="134"/>
    </row>
    <row r="7599" spans="2:2">
      <c r="B7599" s="134"/>
    </row>
    <row r="7600" spans="2:2">
      <c r="B7600" s="134"/>
    </row>
    <row r="7601" spans="2:2">
      <c r="B7601" s="134"/>
    </row>
    <row r="7602" spans="2:2">
      <c r="B7602" s="134"/>
    </row>
    <row r="7603" spans="2:2">
      <c r="B7603" s="134"/>
    </row>
    <row r="7604" spans="2:2">
      <c r="B7604" s="134"/>
    </row>
    <row r="7605" spans="2:2">
      <c r="B7605" s="134"/>
    </row>
    <row r="7606" spans="2:2">
      <c r="B7606" s="134"/>
    </row>
    <row r="7607" spans="2:2">
      <c r="B7607" s="134"/>
    </row>
    <row r="7608" spans="2:2">
      <c r="B7608" s="134"/>
    </row>
    <row r="7609" spans="2:2">
      <c r="B7609" s="134"/>
    </row>
    <row r="7610" spans="2:2">
      <c r="B7610" s="134"/>
    </row>
    <row r="7611" spans="2:2">
      <c r="B7611" s="134"/>
    </row>
    <row r="7612" spans="2:2">
      <c r="B7612" s="134"/>
    </row>
    <row r="7613" spans="2:2">
      <c r="B7613" s="134"/>
    </row>
    <row r="7614" spans="2:2">
      <c r="B7614" s="134"/>
    </row>
    <row r="7615" spans="2:2">
      <c r="B7615" s="134"/>
    </row>
    <row r="7616" spans="2:2">
      <c r="B7616" s="134"/>
    </row>
    <row r="7617" spans="2:2">
      <c r="B7617" s="134"/>
    </row>
    <row r="7618" spans="2:2">
      <c r="B7618" s="134"/>
    </row>
    <row r="7619" spans="2:2">
      <c r="B7619" s="134"/>
    </row>
    <row r="7620" spans="2:2">
      <c r="B7620" s="134"/>
    </row>
    <row r="7621" spans="2:2">
      <c r="B7621" s="134"/>
    </row>
    <row r="7622" spans="2:2">
      <c r="B7622" s="134"/>
    </row>
    <row r="7623" spans="2:2">
      <c r="B7623" s="134"/>
    </row>
    <row r="7624" spans="2:2">
      <c r="B7624" s="134"/>
    </row>
    <row r="7625" spans="2:2">
      <c r="B7625" s="134"/>
    </row>
    <row r="7626" spans="2:2">
      <c r="B7626" s="134"/>
    </row>
    <row r="7627" spans="2:2">
      <c r="B7627" s="134"/>
    </row>
    <row r="7628" spans="2:2">
      <c r="B7628" s="134"/>
    </row>
    <row r="7629" spans="2:2">
      <c r="B7629" s="134"/>
    </row>
    <row r="7630" spans="2:2">
      <c r="B7630" s="134"/>
    </row>
    <row r="7631" spans="2:2">
      <c r="B7631" s="134"/>
    </row>
    <row r="7632" spans="2:2">
      <c r="B7632" s="134"/>
    </row>
    <row r="7633" spans="2:2">
      <c r="B7633" s="134"/>
    </row>
    <row r="7634" spans="2:2">
      <c r="B7634" s="134"/>
    </row>
    <row r="7635" spans="2:2">
      <c r="B7635" s="134"/>
    </row>
    <row r="7636" spans="2:2">
      <c r="B7636" s="134"/>
    </row>
    <row r="7637" spans="2:2">
      <c r="B7637" s="134"/>
    </row>
    <row r="7638" spans="2:2">
      <c r="B7638" s="134"/>
    </row>
    <row r="7639" spans="2:2">
      <c r="B7639" s="134"/>
    </row>
    <row r="7640" spans="2:2">
      <c r="B7640" s="134"/>
    </row>
    <row r="7641" spans="2:2">
      <c r="B7641" s="134"/>
    </row>
    <row r="7642" spans="2:2">
      <c r="B7642" s="134"/>
    </row>
    <row r="7643" spans="2:2">
      <c r="B7643" s="134"/>
    </row>
    <row r="7644" spans="2:2">
      <c r="B7644" s="134"/>
    </row>
    <row r="7645" spans="2:2">
      <c r="B7645" s="134"/>
    </row>
    <row r="7646" spans="2:2">
      <c r="B7646" s="134"/>
    </row>
    <row r="7647" spans="2:2">
      <c r="B7647" s="134"/>
    </row>
    <row r="7648" spans="2:2">
      <c r="B7648" s="134"/>
    </row>
    <row r="7649" spans="2:2">
      <c r="B7649" s="134"/>
    </row>
    <row r="7650" spans="2:2">
      <c r="B7650" s="134"/>
    </row>
    <row r="7651" spans="2:2">
      <c r="B7651" s="134"/>
    </row>
    <row r="7652" spans="2:2">
      <c r="B7652" s="134"/>
    </row>
    <row r="7653" spans="2:2">
      <c r="B7653" s="134"/>
    </row>
    <row r="7654" spans="2:2">
      <c r="B7654" s="134"/>
    </row>
    <row r="7655" spans="2:2">
      <c r="B7655" s="134"/>
    </row>
    <row r="7656" spans="2:2">
      <c r="B7656" s="134"/>
    </row>
    <row r="7657" spans="2:2">
      <c r="B7657" s="134"/>
    </row>
    <row r="7658" spans="2:2">
      <c r="B7658" s="134"/>
    </row>
    <row r="7659" spans="2:2">
      <c r="B7659" s="134"/>
    </row>
    <row r="7660" spans="2:2">
      <c r="B7660" s="134"/>
    </row>
    <row r="7661" spans="2:2">
      <c r="B7661" s="134"/>
    </row>
    <row r="7662" spans="2:2">
      <c r="B7662" s="134"/>
    </row>
    <row r="7663" spans="2:2">
      <c r="B7663" s="134"/>
    </row>
    <row r="7664" spans="2:2">
      <c r="B7664" s="134"/>
    </row>
    <row r="7665" spans="2:2">
      <c r="B7665" s="134"/>
    </row>
    <row r="7666" spans="2:2">
      <c r="B7666" s="134"/>
    </row>
    <row r="7667" spans="2:2">
      <c r="B7667" s="134"/>
    </row>
    <row r="7668" spans="2:2">
      <c r="B7668" s="134"/>
    </row>
    <row r="7669" spans="2:2">
      <c r="B7669" s="134"/>
    </row>
    <row r="7670" spans="2:2">
      <c r="B7670" s="134"/>
    </row>
    <row r="7671" spans="2:2">
      <c r="B7671" s="134"/>
    </row>
    <row r="7672" spans="2:2">
      <c r="B7672" s="134"/>
    </row>
    <row r="7673" spans="2:2">
      <c r="B7673" s="134"/>
    </row>
    <row r="7674" spans="2:2">
      <c r="B7674" s="134"/>
    </row>
    <row r="7675" spans="2:2">
      <c r="B7675" s="134"/>
    </row>
    <row r="7676" spans="2:2">
      <c r="B7676" s="134"/>
    </row>
    <row r="7677" spans="2:2">
      <c r="B7677" s="134"/>
    </row>
    <row r="7678" spans="2:2">
      <c r="B7678" s="134"/>
    </row>
    <row r="7679" spans="2:2">
      <c r="B7679" s="134"/>
    </row>
    <row r="7680" spans="2:2">
      <c r="B7680" s="134"/>
    </row>
    <row r="7681" spans="2:2">
      <c r="B7681" s="134"/>
    </row>
    <row r="7682" spans="2:2">
      <c r="B7682" s="134"/>
    </row>
    <row r="7683" spans="2:2">
      <c r="B7683" s="134"/>
    </row>
    <row r="7684" spans="2:2">
      <c r="B7684" s="134"/>
    </row>
    <row r="7685" spans="2:2">
      <c r="B7685" s="134"/>
    </row>
    <row r="7686" spans="2:2">
      <c r="B7686" s="134"/>
    </row>
    <row r="7687" spans="2:2">
      <c r="B7687" s="134"/>
    </row>
    <row r="7688" spans="2:2">
      <c r="B7688" s="134"/>
    </row>
    <row r="7689" spans="2:2">
      <c r="B7689" s="134"/>
    </row>
    <row r="7690" spans="2:2">
      <c r="B7690" s="134"/>
    </row>
    <row r="7691" spans="2:2">
      <c r="B7691" s="134"/>
    </row>
    <row r="7692" spans="2:2">
      <c r="B7692" s="134"/>
    </row>
    <row r="7693" spans="2:2">
      <c r="B7693" s="134"/>
    </row>
    <row r="7694" spans="2:2">
      <c r="B7694" s="134"/>
    </row>
    <row r="7695" spans="2:2">
      <c r="B7695" s="134"/>
    </row>
    <row r="7696" spans="2:2">
      <c r="B7696" s="134"/>
    </row>
    <row r="7697" spans="2:2">
      <c r="B7697" s="134"/>
    </row>
    <row r="7698" spans="2:2">
      <c r="B7698" s="134"/>
    </row>
    <row r="7699" spans="2:2">
      <c r="B7699" s="134"/>
    </row>
    <row r="7700" spans="2:2">
      <c r="B7700" s="134"/>
    </row>
    <row r="7701" spans="2:2">
      <c r="B7701" s="134"/>
    </row>
    <row r="7702" spans="2:2">
      <c r="B7702" s="134"/>
    </row>
    <row r="7703" spans="2:2">
      <c r="B7703" s="134"/>
    </row>
    <row r="7704" spans="2:2">
      <c r="B7704" s="134"/>
    </row>
    <row r="7705" spans="2:2">
      <c r="B7705" s="134"/>
    </row>
    <row r="7706" spans="2:2">
      <c r="B7706" s="134"/>
    </row>
    <row r="7707" spans="2:2">
      <c r="B7707" s="134"/>
    </row>
    <row r="7708" spans="2:2">
      <c r="B7708" s="134"/>
    </row>
    <row r="7709" spans="2:2">
      <c r="B7709" s="134"/>
    </row>
    <row r="7710" spans="2:2">
      <c r="B7710" s="134"/>
    </row>
    <row r="7711" spans="2:2">
      <c r="B7711" s="134"/>
    </row>
    <row r="7712" spans="2:2">
      <c r="B7712" s="134"/>
    </row>
    <row r="7713" spans="2:2">
      <c r="B7713" s="134"/>
    </row>
    <row r="7714" spans="2:2">
      <c r="B7714" s="134"/>
    </row>
    <row r="7715" spans="2:2">
      <c r="B7715" s="134"/>
    </row>
    <row r="7716" spans="2:2">
      <c r="B7716" s="134"/>
    </row>
    <row r="7717" spans="2:2">
      <c r="B7717" s="134"/>
    </row>
    <row r="7718" spans="2:2">
      <c r="B7718" s="134"/>
    </row>
    <row r="7719" spans="2:2">
      <c r="B7719" s="134"/>
    </row>
    <row r="7720" spans="2:2">
      <c r="B7720" s="134"/>
    </row>
    <row r="7721" spans="2:2">
      <c r="B7721" s="134"/>
    </row>
    <row r="7722" spans="2:2">
      <c r="B7722" s="134"/>
    </row>
    <row r="7723" spans="2:2">
      <c r="B7723" s="134"/>
    </row>
    <row r="7724" spans="2:2">
      <c r="B7724" s="134"/>
    </row>
    <row r="7725" spans="2:2">
      <c r="B7725" s="134"/>
    </row>
    <row r="7726" spans="2:2">
      <c r="B7726" s="134"/>
    </row>
    <row r="7727" spans="2:2">
      <c r="B7727" s="134"/>
    </row>
    <row r="7728" spans="2:2">
      <c r="B7728" s="134"/>
    </row>
    <row r="7729" spans="2:2">
      <c r="B7729" s="134"/>
    </row>
    <row r="7730" spans="2:2">
      <c r="B7730" s="134"/>
    </row>
    <row r="7731" spans="2:2">
      <c r="B7731" s="134"/>
    </row>
    <row r="7732" spans="2:2">
      <c r="B7732" s="134"/>
    </row>
    <row r="7733" spans="2:2">
      <c r="B7733" s="134"/>
    </row>
    <row r="7734" spans="2:2">
      <c r="B7734" s="134"/>
    </row>
    <row r="7735" spans="2:2">
      <c r="B7735" s="134"/>
    </row>
    <row r="7736" spans="2:2">
      <c r="B7736" s="134"/>
    </row>
    <row r="7737" spans="2:2">
      <c r="B7737" s="134"/>
    </row>
    <row r="7738" spans="2:2">
      <c r="B7738" s="134"/>
    </row>
    <row r="7739" spans="2:2">
      <c r="B7739" s="134"/>
    </row>
    <row r="7740" spans="2:2">
      <c r="B7740" s="134"/>
    </row>
    <row r="7741" spans="2:2">
      <c r="B7741" s="134"/>
    </row>
    <row r="7742" spans="2:2">
      <c r="B7742" s="134"/>
    </row>
    <row r="7743" spans="2:2">
      <c r="B7743" s="134"/>
    </row>
    <row r="7744" spans="2:2">
      <c r="B7744" s="134"/>
    </row>
    <row r="7745" spans="2:2">
      <c r="B7745" s="134"/>
    </row>
    <row r="7746" spans="2:2">
      <c r="B7746" s="134"/>
    </row>
    <row r="7747" spans="2:2">
      <c r="B7747" s="134"/>
    </row>
    <row r="7748" spans="2:2">
      <c r="B7748" s="134"/>
    </row>
    <row r="7749" spans="2:2">
      <c r="B7749" s="134"/>
    </row>
    <row r="7750" spans="2:2">
      <c r="B7750" s="134"/>
    </row>
    <row r="7751" spans="2:2">
      <c r="B7751" s="134"/>
    </row>
    <row r="7752" spans="2:2">
      <c r="B7752" s="134"/>
    </row>
    <row r="7753" spans="2:2">
      <c r="B7753" s="134"/>
    </row>
    <row r="7754" spans="2:2">
      <c r="B7754" s="134"/>
    </row>
    <row r="7755" spans="2:2">
      <c r="B7755" s="134"/>
    </row>
    <row r="7756" spans="2:2">
      <c r="B7756" s="134"/>
    </row>
    <row r="7757" spans="2:2">
      <c r="B7757" s="134"/>
    </row>
    <row r="7758" spans="2:2">
      <c r="B7758" s="134"/>
    </row>
    <row r="7759" spans="2:2">
      <c r="B7759" s="134"/>
    </row>
    <row r="7760" spans="2:2">
      <c r="B7760" s="134"/>
    </row>
    <row r="7761" spans="2:2">
      <c r="B7761" s="134"/>
    </row>
    <row r="7762" spans="2:2">
      <c r="B7762" s="134"/>
    </row>
    <row r="7763" spans="2:2">
      <c r="B7763" s="134"/>
    </row>
    <row r="7764" spans="2:2">
      <c r="B7764" s="134"/>
    </row>
    <row r="7765" spans="2:2">
      <c r="B7765" s="134"/>
    </row>
    <row r="7766" spans="2:2">
      <c r="B7766" s="134"/>
    </row>
    <row r="7767" spans="2:2">
      <c r="B7767" s="134"/>
    </row>
    <row r="7768" spans="2:2">
      <c r="B7768" s="134"/>
    </row>
    <row r="7769" spans="2:2">
      <c r="B7769" s="134"/>
    </row>
    <row r="7770" spans="2:2">
      <c r="B7770" s="134"/>
    </row>
    <row r="7771" spans="2:2">
      <c r="B7771" s="134"/>
    </row>
    <row r="7772" spans="2:2">
      <c r="B7772" s="134"/>
    </row>
    <row r="7773" spans="2:2">
      <c r="B7773" s="134"/>
    </row>
    <row r="7774" spans="2:2">
      <c r="B7774" s="134"/>
    </row>
    <row r="7775" spans="2:2">
      <c r="B7775" s="134"/>
    </row>
    <row r="7776" spans="2:2">
      <c r="B7776" s="134"/>
    </row>
    <row r="7777" spans="2:2">
      <c r="B7777" s="134"/>
    </row>
    <row r="7778" spans="2:2">
      <c r="B7778" s="134"/>
    </row>
    <row r="7779" spans="2:2">
      <c r="B7779" s="134"/>
    </row>
    <row r="7780" spans="2:2">
      <c r="B7780" s="134"/>
    </row>
    <row r="7781" spans="2:2">
      <c r="B7781" s="134"/>
    </row>
    <row r="7782" spans="2:2">
      <c r="B7782" s="134"/>
    </row>
    <row r="7783" spans="2:2">
      <c r="B7783" s="134"/>
    </row>
    <row r="7784" spans="2:2">
      <c r="B7784" s="134"/>
    </row>
    <row r="7785" spans="2:2">
      <c r="B7785" s="134"/>
    </row>
    <row r="7786" spans="2:2">
      <c r="B7786" s="134"/>
    </row>
    <row r="7787" spans="2:2">
      <c r="B7787" s="134"/>
    </row>
    <row r="7788" spans="2:2">
      <c r="B7788" s="134"/>
    </row>
    <row r="7789" spans="2:2">
      <c r="B7789" s="134"/>
    </row>
    <row r="7790" spans="2:2">
      <c r="B7790" s="134"/>
    </row>
    <row r="7791" spans="2:2">
      <c r="B7791" s="134"/>
    </row>
    <row r="7792" spans="2:2">
      <c r="B7792" s="134"/>
    </row>
    <row r="7793" spans="2:2">
      <c r="B7793" s="134"/>
    </row>
    <row r="7794" spans="2:2">
      <c r="B7794" s="134"/>
    </row>
    <row r="7795" spans="2:2">
      <c r="B7795" s="134"/>
    </row>
    <row r="7796" spans="2:2">
      <c r="B7796" s="134"/>
    </row>
    <row r="7797" spans="2:2">
      <c r="B7797" s="134"/>
    </row>
    <row r="7798" spans="2:2">
      <c r="B7798" s="134"/>
    </row>
    <row r="7799" spans="2:2">
      <c r="B7799" s="134"/>
    </row>
    <row r="7800" spans="2:2">
      <c r="B7800" s="134"/>
    </row>
    <row r="7801" spans="2:2">
      <c r="B7801" s="134"/>
    </row>
    <row r="7802" spans="2:2">
      <c r="B7802" s="134"/>
    </row>
    <row r="7803" spans="2:2">
      <c r="B7803" s="134"/>
    </row>
    <row r="7804" spans="2:2">
      <c r="B7804" s="134"/>
    </row>
    <row r="7805" spans="2:2">
      <c r="B7805" s="134"/>
    </row>
    <row r="7806" spans="2:2">
      <c r="B7806" s="134"/>
    </row>
    <row r="7807" spans="2:2">
      <c r="B7807" s="134"/>
    </row>
    <row r="7808" spans="2:2">
      <c r="B7808" s="134"/>
    </row>
    <row r="7809" spans="2:2">
      <c r="B7809" s="134"/>
    </row>
    <row r="7810" spans="2:2">
      <c r="B7810" s="134"/>
    </row>
    <row r="7811" spans="2:2">
      <c r="B7811" s="134"/>
    </row>
    <row r="7812" spans="2:2">
      <c r="B7812" s="134"/>
    </row>
    <row r="7813" spans="2:2">
      <c r="B7813" s="134"/>
    </row>
    <row r="7814" spans="2:2">
      <c r="B7814" s="134"/>
    </row>
    <row r="7815" spans="2:2">
      <c r="B7815" s="134"/>
    </row>
    <row r="7816" spans="2:2">
      <c r="B7816" s="134"/>
    </row>
    <row r="7817" spans="2:2">
      <c r="B7817" s="134"/>
    </row>
    <row r="7818" spans="2:2">
      <c r="B7818" s="134"/>
    </row>
    <row r="7819" spans="2:2">
      <c r="B7819" s="134"/>
    </row>
    <row r="7820" spans="2:2">
      <c r="B7820" s="134"/>
    </row>
    <row r="7821" spans="2:2">
      <c r="B7821" s="134"/>
    </row>
    <row r="7822" spans="2:2">
      <c r="B7822" s="134"/>
    </row>
    <row r="7823" spans="2:2">
      <c r="B7823" s="134"/>
    </row>
    <row r="7824" spans="2:2">
      <c r="B7824" s="134"/>
    </row>
    <row r="7825" spans="2:2">
      <c r="B7825" s="134"/>
    </row>
    <row r="7826" spans="2:2">
      <c r="B7826" s="134"/>
    </row>
    <row r="7827" spans="2:2">
      <c r="B7827" s="134"/>
    </row>
    <row r="7828" spans="2:2">
      <c r="B7828" s="134"/>
    </row>
    <row r="7829" spans="2:2">
      <c r="B7829" s="134"/>
    </row>
    <row r="7830" spans="2:2">
      <c r="B7830" s="134"/>
    </row>
    <row r="7831" spans="2:2">
      <c r="B7831" s="134"/>
    </row>
    <row r="7832" spans="2:2">
      <c r="B7832" s="134"/>
    </row>
    <row r="7833" spans="2:2">
      <c r="B7833" s="134"/>
    </row>
    <row r="7834" spans="2:2">
      <c r="B7834" s="134"/>
    </row>
    <row r="7835" spans="2:2">
      <c r="B7835" s="134"/>
    </row>
    <row r="7836" spans="2:2">
      <c r="B7836" s="134"/>
    </row>
    <row r="7837" spans="2:2">
      <c r="B7837" s="134"/>
    </row>
    <row r="7838" spans="2:2">
      <c r="B7838" s="134"/>
    </row>
    <row r="7839" spans="2:2">
      <c r="B7839" s="134"/>
    </row>
    <row r="7840" spans="2:2">
      <c r="B7840" s="134"/>
    </row>
    <row r="7841" spans="2:2">
      <c r="B7841" s="134"/>
    </row>
    <row r="7842" spans="2:2">
      <c r="B7842" s="134"/>
    </row>
    <row r="7843" spans="2:2">
      <c r="B7843" s="134"/>
    </row>
    <row r="7844" spans="2:2">
      <c r="B7844" s="134"/>
    </row>
    <row r="7845" spans="2:2">
      <c r="B7845" s="134"/>
    </row>
    <row r="7846" spans="2:2">
      <c r="B7846" s="134"/>
    </row>
    <row r="7847" spans="2:2">
      <c r="B7847" s="134"/>
    </row>
    <row r="7848" spans="2:2">
      <c r="B7848" s="134"/>
    </row>
    <row r="7849" spans="2:2">
      <c r="B7849" s="134"/>
    </row>
    <row r="7850" spans="2:2">
      <c r="B7850" s="134"/>
    </row>
    <row r="7851" spans="2:2">
      <c r="B7851" s="134"/>
    </row>
    <row r="7852" spans="2:2">
      <c r="B7852" s="134"/>
    </row>
    <row r="7853" spans="2:2">
      <c r="B7853" s="134"/>
    </row>
    <row r="7854" spans="2:2">
      <c r="B7854" s="134"/>
    </row>
    <row r="7855" spans="2:2">
      <c r="B7855" s="134"/>
    </row>
    <row r="7856" spans="2:2">
      <c r="B7856" s="134"/>
    </row>
    <row r="7857" spans="2:2">
      <c r="B7857" s="134"/>
    </row>
    <row r="7858" spans="2:2">
      <c r="B7858" s="134"/>
    </row>
    <row r="7859" spans="2:2">
      <c r="B7859" s="134"/>
    </row>
    <row r="7860" spans="2:2">
      <c r="B7860" s="134"/>
    </row>
    <row r="7861" spans="2:2">
      <c r="B7861" s="134"/>
    </row>
    <row r="7862" spans="2:2">
      <c r="B7862" s="134"/>
    </row>
    <row r="7863" spans="2:2">
      <c r="B7863" s="134"/>
    </row>
    <row r="7864" spans="2:2">
      <c r="B7864" s="134"/>
    </row>
    <row r="7865" spans="2:2">
      <c r="B7865" s="134"/>
    </row>
    <row r="7866" spans="2:2">
      <c r="B7866" s="134"/>
    </row>
    <row r="7867" spans="2:2">
      <c r="B7867" s="134"/>
    </row>
    <row r="7868" spans="2:2">
      <c r="B7868" s="134"/>
    </row>
    <row r="7869" spans="2:2">
      <c r="B7869" s="134"/>
    </row>
    <row r="7870" spans="2:2">
      <c r="B7870" s="134"/>
    </row>
    <row r="7871" spans="2:2">
      <c r="B7871" s="134"/>
    </row>
    <row r="7872" spans="2:2">
      <c r="B7872" s="134"/>
    </row>
    <row r="7873" spans="2:2">
      <c r="B7873" s="134"/>
    </row>
    <row r="7874" spans="2:2">
      <c r="B7874" s="134"/>
    </row>
    <row r="7875" spans="2:2">
      <c r="B7875" s="134"/>
    </row>
    <row r="7876" spans="2:2">
      <c r="B7876" s="134"/>
    </row>
    <row r="7877" spans="2:2">
      <c r="B7877" s="134"/>
    </row>
    <row r="7878" spans="2:2">
      <c r="B7878" s="134"/>
    </row>
    <row r="7879" spans="2:2">
      <c r="B7879" s="134"/>
    </row>
    <row r="7880" spans="2:2">
      <c r="B7880" s="134"/>
    </row>
    <row r="7881" spans="2:2">
      <c r="B7881" s="134"/>
    </row>
    <row r="7882" spans="2:2">
      <c r="B7882" s="134"/>
    </row>
    <row r="7883" spans="2:2">
      <c r="B7883" s="134"/>
    </row>
    <row r="7884" spans="2:2">
      <c r="B7884" s="134"/>
    </row>
    <row r="7885" spans="2:2">
      <c r="B7885" s="134"/>
    </row>
    <row r="7886" spans="2:2">
      <c r="B7886" s="134"/>
    </row>
    <row r="7887" spans="2:2">
      <c r="B7887" s="134"/>
    </row>
    <row r="7888" spans="2:2">
      <c r="B7888" s="134"/>
    </row>
    <row r="7889" spans="2:2">
      <c r="B7889" s="134"/>
    </row>
    <row r="7890" spans="2:2">
      <c r="B7890" s="134"/>
    </row>
    <row r="7891" spans="2:2">
      <c r="B7891" s="134"/>
    </row>
    <row r="7892" spans="2:2">
      <c r="B7892" s="134"/>
    </row>
    <row r="7893" spans="2:2">
      <c r="B7893" s="134"/>
    </row>
    <row r="7894" spans="2:2">
      <c r="B7894" s="134"/>
    </row>
    <row r="7895" spans="2:2">
      <c r="B7895" s="134"/>
    </row>
    <row r="7896" spans="2:2">
      <c r="B7896" s="134"/>
    </row>
    <row r="7897" spans="2:2">
      <c r="B7897" s="134"/>
    </row>
    <row r="7898" spans="2:2">
      <c r="B7898" s="134"/>
    </row>
    <row r="7899" spans="2:2">
      <c r="B7899" s="134"/>
    </row>
    <row r="7900" spans="2:2">
      <c r="B7900" s="134"/>
    </row>
    <row r="7901" spans="2:2">
      <c r="B7901" s="134"/>
    </row>
    <row r="7902" spans="2:2">
      <c r="B7902" s="134"/>
    </row>
    <row r="7903" spans="2:2">
      <c r="B7903" s="134"/>
    </row>
    <row r="7904" spans="2:2">
      <c r="B7904" s="134"/>
    </row>
    <row r="7905" spans="2:2">
      <c r="B7905" s="134"/>
    </row>
    <row r="7906" spans="2:2">
      <c r="B7906" s="134"/>
    </row>
    <row r="7907" spans="2:2">
      <c r="B7907" s="134"/>
    </row>
    <row r="7908" spans="2:2">
      <c r="B7908" s="134"/>
    </row>
    <row r="7909" spans="2:2">
      <c r="B7909" s="134"/>
    </row>
    <row r="7910" spans="2:2">
      <c r="B7910" s="134"/>
    </row>
    <row r="7911" spans="2:2">
      <c r="B7911" s="134"/>
    </row>
    <row r="7912" spans="2:2">
      <c r="B7912" s="134"/>
    </row>
    <row r="7913" spans="2:2">
      <c r="B7913" s="134"/>
    </row>
    <row r="7914" spans="2:2">
      <c r="B7914" s="134"/>
    </row>
    <row r="7915" spans="2:2">
      <c r="B7915" s="134"/>
    </row>
    <row r="7916" spans="2:2">
      <c r="B7916" s="134"/>
    </row>
    <row r="7917" spans="2:2">
      <c r="B7917" s="134"/>
    </row>
    <row r="7918" spans="2:2">
      <c r="B7918" s="134"/>
    </row>
    <row r="7919" spans="2:2">
      <c r="B7919" s="134"/>
    </row>
    <row r="7920" spans="2:2">
      <c r="B7920" s="134"/>
    </row>
    <row r="7921" spans="2:2">
      <c r="B7921" s="134"/>
    </row>
    <row r="7922" spans="2:2">
      <c r="B7922" s="134"/>
    </row>
    <row r="7923" spans="2:2">
      <c r="B7923" s="134"/>
    </row>
    <row r="7924" spans="2:2">
      <c r="B7924" s="134"/>
    </row>
    <row r="7925" spans="2:2">
      <c r="B7925" s="134"/>
    </row>
    <row r="7926" spans="2:2">
      <c r="B7926" s="134"/>
    </row>
    <row r="7927" spans="2:2">
      <c r="B7927" s="134"/>
    </row>
    <row r="7928" spans="2:2">
      <c r="B7928" s="134"/>
    </row>
    <row r="7929" spans="2:2">
      <c r="B7929" s="134"/>
    </row>
    <row r="7930" spans="2:2">
      <c r="B7930" s="134"/>
    </row>
    <row r="7931" spans="2:2">
      <c r="B7931" s="134"/>
    </row>
    <row r="7932" spans="2:2">
      <c r="B7932" s="134"/>
    </row>
    <row r="7933" spans="2:2">
      <c r="B7933" s="134"/>
    </row>
    <row r="7934" spans="2:2">
      <c r="B7934" s="134"/>
    </row>
    <row r="7935" spans="2:2">
      <c r="B7935" s="134"/>
    </row>
    <row r="7936" spans="2:2">
      <c r="B7936" s="134"/>
    </row>
    <row r="7937" spans="2:2">
      <c r="B7937" s="134"/>
    </row>
    <row r="7938" spans="2:2">
      <c r="B7938" s="134"/>
    </row>
    <row r="7939" spans="2:2">
      <c r="B7939" s="134"/>
    </row>
    <row r="7940" spans="2:2">
      <c r="B7940" s="134"/>
    </row>
    <row r="7941" spans="2:2">
      <c r="B7941" s="134"/>
    </row>
    <row r="7942" spans="2:2">
      <c r="B7942" s="134"/>
    </row>
    <row r="7943" spans="2:2">
      <c r="B7943" s="134"/>
    </row>
    <row r="7944" spans="2:2">
      <c r="B7944" s="134"/>
    </row>
    <row r="7945" spans="2:2">
      <c r="B7945" s="134"/>
    </row>
    <row r="7946" spans="2:2">
      <c r="B7946" s="134"/>
    </row>
    <row r="7947" spans="2:2">
      <c r="B7947" s="134"/>
    </row>
    <row r="7948" spans="2:2">
      <c r="B7948" s="134"/>
    </row>
    <row r="7949" spans="2:2">
      <c r="B7949" s="134"/>
    </row>
    <row r="7950" spans="2:2">
      <c r="B7950" s="134"/>
    </row>
    <row r="7951" spans="2:2">
      <c r="B7951" s="134"/>
    </row>
    <row r="7952" spans="2:2">
      <c r="B7952" s="134"/>
    </row>
    <row r="7953" spans="2:2">
      <c r="B7953" s="134"/>
    </row>
    <row r="7954" spans="2:2">
      <c r="B7954" s="134"/>
    </row>
    <row r="7955" spans="2:2">
      <c r="B7955" s="134"/>
    </row>
    <row r="7956" spans="2:2">
      <c r="B7956" s="134"/>
    </row>
    <row r="7957" spans="2:2">
      <c r="B7957" s="134"/>
    </row>
    <row r="7958" spans="2:2">
      <c r="B7958" s="134"/>
    </row>
    <row r="7959" spans="2:2">
      <c r="B7959" s="134"/>
    </row>
    <row r="7960" spans="2:2">
      <c r="B7960" s="134"/>
    </row>
    <row r="7961" spans="2:2">
      <c r="B7961" s="134"/>
    </row>
    <row r="7962" spans="2:2">
      <c r="B7962" s="134"/>
    </row>
    <row r="7963" spans="2:2">
      <c r="B7963" s="134"/>
    </row>
    <row r="7964" spans="2:2">
      <c r="B7964" s="134"/>
    </row>
    <row r="7965" spans="2:2">
      <c r="B7965" s="134"/>
    </row>
    <row r="7966" spans="2:2">
      <c r="B7966" s="134"/>
    </row>
    <row r="7967" spans="2:2">
      <c r="B7967" s="134"/>
    </row>
    <row r="7968" spans="2:2">
      <c r="B7968" s="134"/>
    </row>
    <row r="7969" spans="2:2">
      <c r="B7969" s="134"/>
    </row>
    <row r="7970" spans="2:2">
      <c r="B7970" s="134"/>
    </row>
    <row r="7971" spans="2:2">
      <c r="B7971" s="134"/>
    </row>
    <row r="7972" spans="2:2">
      <c r="B7972" s="134"/>
    </row>
    <row r="7973" spans="2:2">
      <c r="B7973" s="134"/>
    </row>
    <row r="7974" spans="2:2">
      <c r="B7974" s="134"/>
    </row>
    <row r="7975" spans="2:2">
      <c r="B7975" s="134"/>
    </row>
    <row r="7976" spans="2:2">
      <c r="B7976" s="134"/>
    </row>
    <row r="7977" spans="2:2">
      <c r="B7977" s="134"/>
    </row>
    <row r="7978" spans="2:2">
      <c r="B7978" s="134"/>
    </row>
    <row r="7979" spans="2:2">
      <c r="B7979" s="134"/>
    </row>
    <row r="7980" spans="2:2">
      <c r="B7980" s="134"/>
    </row>
    <row r="7981" spans="2:2">
      <c r="B7981" s="134"/>
    </row>
    <row r="7982" spans="2:2">
      <c r="B7982" s="134"/>
    </row>
    <row r="7983" spans="2:2">
      <c r="B7983" s="134"/>
    </row>
    <row r="7984" spans="2:2">
      <c r="B7984" s="134"/>
    </row>
    <row r="7985" spans="2:2">
      <c r="B7985" s="134"/>
    </row>
    <row r="7986" spans="2:2">
      <c r="B7986" s="134"/>
    </row>
    <row r="7987" spans="2:2">
      <c r="B7987" s="134"/>
    </row>
    <row r="7988" spans="2:2">
      <c r="B7988" s="134"/>
    </row>
    <row r="7989" spans="2:2">
      <c r="B7989" s="134"/>
    </row>
    <row r="7990" spans="2:2">
      <c r="B7990" s="134"/>
    </row>
    <row r="7991" spans="2:2">
      <c r="B7991" s="134"/>
    </row>
    <row r="7992" spans="2:2">
      <c r="B7992" s="134"/>
    </row>
    <row r="7993" spans="2:2">
      <c r="B7993" s="134"/>
    </row>
    <row r="7994" spans="2:2">
      <c r="B7994" s="134"/>
    </row>
    <row r="7995" spans="2:2">
      <c r="B7995" s="134"/>
    </row>
    <row r="7996" spans="2:2">
      <c r="B7996" s="134"/>
    </row>
    <row r="7997" spans="2:2">
      <c r="B7997" s="134"/>
    </row>
    <row r="7998" spans="2:2">
      <c r="B7998" s="134"/>
    </row>
    <row r="7999" spans="2:2">
      <c r="B7999" s="134"/>
    </row>
    <row r="8000" spans="2:2">
      <c r="B8000" s="134"/>
    </row>
    <row r="8001" spans="2:2">
      <c r="B8001" s="134"/>
    </row>
    <row r="8002" spans="2:2">
      <c r="B8002" s="134"/>
    </row>
    <row r="8003" spans="2:2">
      <c r="B8003" s="134"/>
    </row>
    <row r="8004" spans="2:2">
      <c r="B8004" s="134"/>
    </row>
    <row r="8005" spans="2:2">
      <c r="B8005" s="134"/>
    </row>
    <row r="8006" spans="2:2">
      <c r="B8006" s="134"/>
    </row>
    <row r="8007" spans="2:2">
      <c r="B8007" s="134"/>
    </row>
    <row r="8008" spans="2:2">
      <c r="B8008" s="134"/>
    </row>
    <row r="8009" spans="2:2">
      <c r="B8009" s="134"/>
    </row>
    <row r="8010" spans="2:2">
      <c r="B8010" s="134"/>
    </row>
    <row r="8011" spans="2:2">
      <c r="B8011" s="134"/>
    </row>
    <row r="8012" spans="2:2">
      <c r="B8012" s="134"/>
    </row>
    <row r="8013" spans="2:2">
      <c r="B8013" s="134"/>
    </row>
    <row r="8014" spans="2:2">
      <c r="B8014" s="134"/>
    </row>
    <row r="8015" spans="2:2">
      <c r="B8015" s="134"/>
    </row>
    <row r="8016" spans="2:2">
      <c r="B8016" s="134"/>
    </row>
    <row r="8017" spans="2:2">
      <c r="B8017" s="134"/>
    </row>
    <row r="8018" spans="2:2">
      <c r="B8018" s="134"/>
    </row>
    <row r="8019" spans="2:2">
      <c r="B8019" s="134"/>
    </row>
    <row r="8020" spans="2:2">
      <c r="B8020" s="134"/>
    </row>
    <row r="8021" spans="2:2">
      <c r="B8021" s="134"/>
    </row>
    <row r="8022" spans="2:2">
      <c r="B8022" s="134"/>
    </row>
    <row r="8023" spans="2:2">
      <c r="B8023" s="134"/>
    </row>
    <row r="8024" spans="2:2">
      <c r="B8024" s="134"/>
    </row>
    <row r="8025" spans="2:2">
      <c r="B8025" s="134"/>
    </row>
    <row r="8026" spans="2:2">
      <c r="B8026" s="134"/>
    </row>
    <row r="8027" spans="2:2">
      <c r="B8027" s="134"/>
    </row>
    <row r="8028" spans="2:2">
      <c r="B8028" s="134"/>
    </row>
    <row r="8029" spans="2:2">
      <c r="B8029" s="134"/>
    </row>
    <row r="8030" spans="2:2">
      <c r="B8030" s="134"/>
    </row>
    <row r="8031" spans="2:2">
      <c r="B8031" s="134"/>
    </row>
    <row r="8032" spans="2:2">
      <c r="B8032" s="134"/>
    </row>
    <row r="8033" spans="2:2">
      <c r="B8033" s="134"/>
    </row>
    <row r="8034" spans="2:2">
      <c r="B8034" s="134"/>
    </row>
    <row r="8035" spans="2:2">
      <c r="B8035" s="134"/>
    </row>
    <row r="8036" spans="2:2">
      <c r="B8036" s="134"/>
    </row>
    <row r="8037" spans="2:2">
      <c r="B8037" s="134"/>
    </row>
    <row r="8038" spans="2:2">
      <c r="B8038" s="134"/>
    </row>
    <row r="8039" spans="2:2">
      <c r="B8039" s="134"/>
    </row>
    <row r="8040" spans="2:2">
      <c r="B8040" s="134"/>
    </row>
    <row r="8041" spans="2:2">
      <c r="B8041" s="134"/>
    </row>
    <row r="8042" spans="2:2">
      <c r="B8042" s="134"/>
    </row>
    <row r="8043" spans="2:2">
      <c r="B8043" s="134"/>
    </row>
    <row r="8044" spans="2:2">
      <c r="B8044" s="134"/>
    </row>
    <row r="8045" spans="2:2">
      <c r="B8045" s="134"/>
    </row>
    <row r="8046" spans="2:2">
      <c r="B8046" s="134"/>
    </row>
    <row r="8047" spans="2:2">
      <c r="B8047" s="134"/>
    </row>
    <row r="8048" spans="2:2">
      <c r="B8048" s="134"/>
    </row>
    <row r="8049" spans="2:2">
      <c r="B8049" s="134"/>
    </row>
    <row r="8050" spans="2:2">
      <c r="B8050" s="134"/>
    </row>
    <row r="8051" spans="2:2">
      <c r="B8051" s="134"/>
    </row>
    <row r="8052" spans="2:2">
      <c r="B8052" s="134"/>
    </row>
    <row r="8053" spans="2:2">
      <c r="B8053" s="134"/>
    </row>
    <row r="8054" spans="2:2">
      <c r="B8054" s="134"/>
    </row>
    <row r="8055" spans="2:2">
      <c r="B8055" s="134"/>
    </row>
    <row r="8056" spans="2:2">
      <c r="B8056" s="134"/>
    </row>
    <row r="8057" spans="2:2">
      <c r="B8057" s="134"/>
    </row>
    <row r="8058" spans="2:2">
      <c r="B8058" s="134"/>
    </row>
    <row r="8059" spans="2:2">
      <c r="B8059" s="134"/>
    </row>
    <row r="8060" spans="2:2">
      <c r="B8060" s="134"/>
    </row>
    <row r="8061" spans="2:2">
      <c r="B8061" s="134"/>
    </row>
    <row r="8062" spans="2:2">
      <c r="B8062" s="134"/>
    </row>
    <row r="8063" spans="2:2">
      <c r="B8063" s="134"/>
    </row>
    <row r="8064" spans="2:2">
      <c r="B8064" s="134"/>
    </row>
    <row r="8065" spans="2:2">
      <c r="B8065" s="134"/>
    </row>
    <row r="8066" spans="2:2">
      <c r="B8066" s="134"/>
    </row>
    <row r="8067" spans="2:2">
      <c r="B8067" s="134"/>
    </row>
    <row r="8068" spans="2:2">
      <c r="B8068" s="134"/>
    </row>
    <row r="8069" spans="2:2">
      <c r="B8069" s="134"/>
    </row>
    <row r="8070" spans="2:2">
      <c r="B8070" s="134"/>
    </row>
    <row r="8071" spans="2:2">
      <c r="B8071" s="134"/>
    </row>
    <row r="8072" spans="2:2">
      <c r="B8072" s="134"/>
    </row>
    <row r="8073" spans="2:2">
      <c r="B8073" s="134"/>
    </row>
    <row r="8074" spans="2:2">
      <c r="B8074" s="134"/>
    </row>
    <row r="8075" spans="2:2">
      <c r="B8075" s="134"/>
    </row>
    <row r="8076" spans="2:2">
      <c r="B8076" s="134"/>
    </row>
    <row r="8077" spans="2:2">
      <c r="B8077" s="134"/>
    </row>
    <row r="8078" spans="2:2">
      <c r="B8078" s="134"/>
    </row>
    <row r="8079" spans="2:2">
      <c r="B8079" s="134"/>
    </row>
    <row r="8080" spans="2:2">
      <c r="B8080" s="134"/>
    </row>
    <row r="8081" spans="2:2">
      <c r="B8081" s="134"/>
    </row>
    <row r="8082" spans="2:2">
      <c r="B8082" s="134"/>
    </row>
    <row r="8083" spans="2:2">
      <c r="B8083" s="134"/>
    </row>
    <row r="8084" spans="2:2">
      <c r="B8084" s="134"/>
    </row>
    <row r="8085" spans="2:2">
      <c r="B8085" s="134"/>
    </row>
    <row r="8086" spans="2:2">
      <c r="B8086" s="134"/>
    </row>
    <row r="8087" spans="2:2">
      <c r="B8087" s="134"/>
    </row>
    <row r="8088" spans="2:2">
      <c r="B8088" s="134"/>
    </row>
    <row r="8089" spans="2:2">
      <c r="B8089" s="134"/>
    </row>
    <row r="8090" spans="2:2">
      <c r="B8090" s="134"/>
    </row>
    <row r="8091" spans="2:2">
      <c r="B8091" s="134"/>
    </row>
    <row r="8092" spans="2:2">
      <c r="B8092" s="134"/>
    </row>
    <row r="8093" spans="2:2">
      <c r="B8093" s="134"/>
    </row>
    <row r="8094" spans="2:2">
      <c r="B8094" s="134"/>
    </row>
    <row r="8095" spans="2:2">
      <c r="B8095" s="134"/>
    </row>
    <row r="8096" spans="2:2">
      <c r="B8096" s="134"/>
    </row>
    <row r="8097" spans="2:2">
      <c r="B8097" s="134"/>
    </row>
    <row r="8098" spans="2:2">
      <c r="B8098" s="134"/>
    </row>
    <row r="8099" spans="2:2">
      <c r="B8099" s="134"/>
    </row>
    <row r="8100" spans="2:2">
      <c r="B8100" s="134"/>
    </row>
    <row r="8101" spans="2:2">
      <c r="B8101" s="134"/>
    </row>
    <row r="8102" spans="2:2">
      <c r="B8102" s="134"/>
    </row>
    <row r="8103" spans="2:2">
      <c r="B8103" s="134"/>
    </row>
    <row r="8104" spans="2:2">
      <c r="B8104" s="134"/>
    </row>
    <row r="8105" spans="2:2">
      <c r="B8105" s="134"/>
    </row>
    <row r="8106" spans="2:2">
      <c r="B8106" s="134"/>
    </row>
    <row r="8107" spans="2:2">
      <c r="B8107" s="134"/>
    </row>
    <row r="8108" spans="2:2">
      <c r="B8108" s="134"/>
    </row>
    <row r="8109" spans="2:2">
      <c r="B8109" s="134"/>
    </row>
    <row r="8110" spans="2:2">
      <c r="B8110" s="134"/>
    </row>
    <row r="8111" spans="2:2">
      <c r="B8111" s="134"/>
    </row>
    <row r="8112" spans="2:2">
      <c r="B8112" s="134"/>
    </row>
    <row r="8113" spans="2:2">
      <c r="B8113" s="134"/>
    </row>
    <row r="8114" spans="2:2">
      <c r="B8114" s="134"/>
    </row>
    <row r="8115" spans="2:2">
      <c r="B8115" s="134"/>
    </row>
    <row r="8116" spans="2:2">
      <c r="B8116" s="134"/>
    </row>
    <row r="8117" spans="2:2">
      <c r="B8117" s="134"/>
    </row>
    <row r="8118" spans="2:2">
      <c r="B8118" s="134"/>
    </row>
    <row r="8119" spans="2:2">
      <c r="B8119" s="134"/>
    </row>
    <row r="8120" spans="2:2">
      <c r="B8120" s="134"/>
    </row>
    <row r="8121" spans="2:2">
      <c r="B8121" s="134"/>
    </row>
    <row r="8122" spans="2:2">
      <c r="B8122" s="134"/>
    </row>
    <row r="8123" spans="2:2">
      <c r="B8123" s="134"/>
    </row>
    <row r="8124" spans="2:2">
      <c r="B8124" s="134"/>
    </row>
    <row r="8125" spans="2:2">
      <c r="B8125" s="134"/>
    </row>
    <row r="8126" spans="2:2">
      <c r="B8126" s="134"/>
    </row>
    <row r="8127" spans="2:2">
      <c r="B8127" s="134"/>
    </row>
    <row r="8128" spans="2:2">
      <c r="B8128" s="134"/>
    </row>
    <row r="8129" spans="2:2">
      <c r="B8129" s="134"/>
    </row>
    <row r="8130" spans="2:2">
      <c r="B8130" s="134"/>
    </row>
    <row r="8131" spans="2:2">
      <c r="B8131" s="134"/>
    </row>
    <row r="8132" spans="2:2">
      <c r="B8132" s="134"/>
    </row>
    <row r="8133" spans="2:2">
      <c r="B8133" s="134"/>
    </row>
    <row r="8134" spans="2:2">
      <c r="B8134" s="134"/>
    </row>
    <row r="8135" spans="2:2">
      <c r="B8135" s="134"/>
    </row>
    <row r="8136" spans="2:2">
      <c r="B8136" s="134"/>
    </row>
    <row r="8137" spans="2:2">
      <c r="B8137" s="134"/>
    </row>
    <row r="8138" spans="2:2">
      <c r="B8138" s="134"/>
    </row>
    <row r="8139" spans="2:2">
      <c r="B8139" s="134"/>
    </row>
    <row r="8140" spans="2:2">
      <c r="B8140" s="134"/>
    </row>
    <row r="8141" spans="2:2">
      <c r="B8141" s="134"/>
    </row>
    <row r="8142" spans="2:2">
      <c r="B8142" s="134"/>
    </row>
    <row r="8143" spans="2:2">
      <c r="B8143" s="134"/>
    </row>
    <row r="8144" spans="2:2">
      <c r="B8144" s="134"/>
    </row>
    <row r="8145" spans="2:2">
      <c r="B8145" s="134"/>
    </row>
    <row r="8146" spans="2:2">
      <c r="B8146" s="134"/>
    </row>
    <row r="8147" spans="2:2">
      <c r="B8147" s="134"/>
    </row>
    <row r="8148" spans="2:2">
      <c r="B8148" s="134"/>
    </row>
    <row r="8149" spans="2:2">
      <c r="B8149" s="134"/>
    </row>
    <row r="8150" spans="2:2">
      <c r="B8150" s="134"/>
    </row>
    <row r="8151" spans="2:2">
      <c r="B8151" s="134"/>
    </row>
    <row r="8152" spans="2:2">
      <c r="B8152" s="134"/>
    </row>
    <row r="8153" spans="2:2">
      <c r="B8153" s="134"/>
    </row>
    <row r="8154" spans="2:2">
      <c r="B8154" s="134"/>
    </row>
    <row r="8155" spans="2:2">
      <c r="B8155" s="134"/>
    </row>
    <row r="8156" spans="2:2">
      <c r="B8156" s="134"/>
    </row>
    <row r="8157" spans="2:2">
      <c r="B8157" s="134"/>
    </row>
    <row r="8158" spans="2:2">
      <c r="B8158" s="134"/>
    </row>
    <row r="8159" spans="2:2">
      <c r="B8159" s="134"/>
    </row>
    <row r="8160" spans="2:2">
      <c r="B8160" s="134"/>
    </row>
    <row r="8161" spans="2:2">
      <c r="B8161" s="134"/>
    </row>
    <row r="8162" spans="2:2">
      <c r="B8162" s="134"/>
    </row>
    <row r="8163" spans="2:2">
      <c r="B8163" s="134"/>
    </row>
    <row r="8164" spans="2:2">
      <c r="B8164" s="134"/>
    </row>
    <row r="8165" spans="2:2">
      <c r="B8165" s="134"/>
    </row>
    <row r="8166" spans="2:2">
      <c r="B8166" s="134"/>
    </row>
    <row r="8167" spans="2:2">
      <c r="B8167" s="134"/>
    </row>
    <row r="8168" spans="2:2">
      <c r="B8168" s="134"/>
    </row>
    <row r="8169" spans="2:2">
      <c r="B8169" s="134"/>
    </row>
    <row r="8170" spans="2:2">
      <c r="B8170" s="134"/>
    </row>
    <row r="8171" spans="2:2">
      <c r="B8171" s="134"/>
    </row>
    <row r="8172" spans="2:2">
      <c r="B8172" s="134"/>
    </row>
    <row r="8173" spans="2:2">
      <c r="B8173" s="134"/>
    </row>
    <row r="8174" spans="2:2">
      <c r="B8174" s="134"/>
    </row>
    <row r="8175" spans="2:2">
      <c r="B8175" s="134"/>
    </row>
    <row r="8176" spans="2:2">
      <c r="B8176" s="134"/>
    </row>
    <row r="8177" spans="2:2">
      <c r="B8177" s="134"/>
    </row>
    <row r="8178" spans="2:2">
      <c r="B8178" s="134"/>
    </row>
    <row r="8179" spans="2:2">
      <c r="B8179" s="134"/>
    </row>
    <row r="8180" spans="2:2">
      <c r="B8180" s="134"/>
    </row>
    <row r="8181" spans="2:2">
      <c r="B8181" s="134"/>
    </row>
    <row r="8182" spans="2:2">
      <c r="B8182" s="134"/>
    </row>
    <row r="8183" spans="2:2">
      <c r="B8183" s="134"/>
    </row>
    <row r="8184" spans="2:2">
      <c r="B8184" s="134"/>
    </row>
    <row r="8185" spans="2:2">
      <c r="B8185" s="134"/>
    </row>
    <row r="8186" spans="2:2">
      <c r="B8186" s="134"/>
    </row>
    <row r="8187" spans="2:2">
      <c r="B8187" s="134"/>
    </row>
    <row r="8188" spans="2:2">
      <c r="B8188" s="134"/>
    </row>
    <row r="8189" spans="2:2">
      <c r="B8189" s="134"/>
    </row>
    <row r="8190" spans="2:2">
      <c r="B8190" s="134"/>
    </row>
    <row r="8191" spans="2:2">
      <c r="B8191" s="134"/>
    </row>
    <row r="8192" spans="2:2">
      <c r="B8192" s="134"/>
    </row>
    <row r="8193" spans="2:2">
      <c r="B8193" s="134"/>
    </row>
    <row r="8194" spans="2:2">
      <c r="B8194" s="134"/>
    </row>
    <row r="8195" spans="2:2">
      <c r="B8195" s="134"/>
    </row>
    <row r="8196" spans="2:2">
      <c r="B8196" s="134"/>
    </row>
    <row r="8197" spans="2:2">
      <c r="B8197" s="134"/>
    </row>
    <row r="8198" spans="2:2">
      <c r="B8198" s="134"/>
    </row>
    <row r="8199" spans="2:2">
      <c r="B8199" s="134"/>
    </row>
    <row r="8200" spans="2:2">
      <c r="B8200" s="134"/>
    </row>
    <row r="8201" spans="2:2">
      <c r="B8201" s="134"/>
    </row>
    <row r="8202" spans="2:2">
      <c r="B8202" s="134"/>
    </row>
    <row r="8203" spans="2:2">
      <c r="B8203" s="134"/>
    </row>
    <row r="8204" spans="2:2">
      <c r="B8204" s="134"/>
    </row>
    <row r="8205" spans="2:2">
      <c r="B8205" s="134"/>
    </row>
    <row r="8206" spans="2:2">
      <c r="B8206" s="134"/>
    </row>
    <row r="8207" spans="2:2">
      <c r="B8207" s="134"/>
    </row>
    <row r="8208" spans="2:2">
      <c r="B8208" s="134"/>
    </row>
    <row r="8209" spans="2:2">
      <c r="B8209" s="134"/>
    </row>
    <row r="8210" spans="2:2">
      <c r="B8210" s="134"/>
    </row>
    <row r="8211" spans="2:2">
      <c r="B8211" s="134"/>
    </row>
    <row r="8212" spans="2:2">
      <c r="B8212" s="134"/>
    </row>
    <row r="8213" spans="2:2">
      <c r="B8213" s="134"/>
    </row>
    <row r="8214" spans="2:2">
      <c r="B8214" s="134"/>
    </row>
    <row r="8215" spans="2:2">
      <c r="B8215" s="134"/>
    </row>
    <row r="8216" spans="2:2">
      <c r="B8216" s="134"/>
    </row>
    <row r="8217" spans="2:2">
      <c r="B8217" s="134"/>
    </row>
    <row r="8218" spans="2:2">
      <c r="B8218" s="134"/>
    </row>
    <row r="8219" spans="2:2">
      <c r="B8219" s="134"/>
    </row>
    <row r="8220" spans="2:2">
      <c r="B8220" s="134"/>
    </row>
    <row r="8221" spans="2:2">
      <c r="B8221" s="134"/>
    </row>
    <row r="8222" spans="2:2">
      <c r="B8222" s="134"/>
    </row>
    <row r="8223" spans="2:2">
      <c r="B8223" s="134"/>
    </row>
    <row r="8224" spans="2:2">
      <c r="B8224" s="134"/>
    </row>
    <row r="8225" spans="2:2">
      <c r="B8225" s="134"/>
    </row>
    <row r="8226" spans="2:2">
      <c r="B8226" s="134"/>
    </row>
    <row r="8227" spans="2:2">
      <c r="B8227" s="134"/>
    </row>
    <row r="8228" spans="2:2">
      <c r="B8228" s="134"/>
    </row>
    <row r="8229" spans="2:2">
      <c r="B8229" s="134"/>
    </row>
    <row r="8230" spans="2:2">
      <c r="B8230" s="134"/>
    </row>
    <row r="8231" spans="2:2">
      <c r="B8231" s="134"/>
    </row>
    <row r="8232" spans="2:2">
      <c r="B8232" s="134"/>
    </row>
    <row r="8233" spans="2:2">
      <c r="B8233" s="134"/>
    </row>
    <row r="8234" spans="2:2">
      <c r="B8234" s="134"/>
    </row>
    <row r="8235" spans="2:2">
      <c r="B8235" s="134"/>
    </row>
    <row r="8236" spans="2:2">
      <c r="B8236" s="134"/>
    </row>
    <row r="8237" spans="2:2">
      <c r="B8237" s="134"/>
    </row>
    <row r="8238" spans="2:2">
      <c r="B8238" s="134"/>
    </row>
    <row r="8239" spans="2:2">
      <c r="B8239" s="134"/>
    </row>
    <row r="8240" spans="2:2">
      <c r="B8240" s="134"/>
    </row>
    <row r="8241" spans="2:2">
      <c r="B8241" s="134"/>
    </row>
    <row r="8242" spans="2:2">
      <c r="B8242" s="134"/>
    </row>
    <row r="8243" spans="2:2">
      <c r="B8243" s="134"/>
    </row>
    <row r="8244" spans="2:2">
      <c r="B8244" s="134"/>
    </row>
    <row r="8245" spans="2:2">
      <c r="B8245" s="134"/>
    </row>
    <row r="8246" spans="2:2">
      <c r="B8246" s="134"/>
    </row>
    <row r="8247" spans="2:2">
      <c r="B8247" s="134"/>
    </row>
    <row r="8248" spans="2:2">
      <c r="B8248" s="134"/>
    </row>
    <row r="8249" spans="2:2">
      <c r="B8249" s="134"/>
    </row>
    <row r="8250" spans="2:2">
      <c r="B8250" s="134"/>
    </row>
    <row r="8251" spans="2:2">
      <c r="B8251" s="134"/>
    </row>
    <row r="8252" spans="2:2">
      <c r="B8252" s="134"/>
    </row>
    <row r="8253" spans="2:2">
      <c r="B8253" s="134"/>
    </row>
    <row r="8254" spans="2:2">
      <c r="B8254" s="134"/>
    </row>
    <row r="8255" spans="2:2">
      <c r="B8255" s="134"/>
    </row>
    <row r="8256" spans="2:2">
      <c r="B8256" s="134"/>
    </row>
    <row r="8257" spans="2:2">
      <c r="B8257" s="134"/>
    </row>
    <row r="8258" spans="2:2">
      <c r="B8258" s="134"/>
    </row>
    <row r="8259" spans="2:2">
      <c r="B8259" s="134"/>
    </row>
    <row r="8260" spans="2:2">
      <c r="B8260" s="134"/>
    </row>
    <row r="8261" spans="2:2">
      <c r="B8261" s="134"/>
    </row>
    <row r="8262" spans="2:2">
      <c r="B8262" s="134"/>
    </row>
    <row r="8263" spans="2:2">
      <c r="B8263" s="134"/>
    </row>
    <row r="8264" spans="2:2">
      <c r="B8264" s="134"/>
    </row>
    <row r="8265" spans="2:2">
      <c r="B8265" s="134"/>
    </row>
    <row r="8266" spans="2:2">
      <c r="B8266" s="134"/>
    </row>
    <row r="8267" spans="2:2">
      <c r="B8267" s="134"/>
    </row>
    <row r="8268" spans="2:2">
      <c r="B8268" s="134"/>
    </row>
    <row r="8269" spans="2:2">
      <c r="B8269" s="134"/>
    </row>
    <row r="8270" spans="2:2">
      <c r="B8270" s="134"/>
    </row>
    <row r="8271" spans="2:2">
      <c r="B8271" s="134"/>
    </row>
    <row r="8272" spans="2:2">
      <c r="B8272" s="134"/>
    </row>
    <row r="8273" spans="2:2">
      <c r="B8273" s="134"/>
    </row>
    <row r="8274" spans="2:2">
      <c r="B8274" s="134"/>
    </row>
    <row r="8275" spans="2:2">
      <c r="B8275" s="134"/>
    </row>
    <row r="8276" spans="2:2">
      <c r="B8276" s="134"/>
    </row>
    <row r="8277" spans="2:2">
      <c r="B8277" s="134"/>
    </row>
    <row r="8278" spans="2:2">
      <c r="B8278" s="134"/>
    </row>
    <row r="8279" spans="2:2">
      <c r="B8279" s="134"/>
    </row>
    <row r="8280" spans="2:2">
      <c r="B8280" s="134"/>
    </row>
    <row r="8281" spans="2:2">
      <c r="B8281" s="134"/>
    </row>
    <row r="8282" spans="2:2">
      <c r="B8282" s="134"/>
    </row>
    <row r="8283" spans="2:2">
      <c r="B8283" s="134"/>
    </row>
    <row r="8284" spans="2:2">
      <c r="B8284" s="134"/>
    </row>
    <row r="8285" spans="2:2">
      <c r="B8285" s="134"/>
    </row>
    <row r="8286" spans="2:2">
      <c r="B8286" s="134"/>
    </row>
    <row r="8287" spans="2:2">
      <c r="B8287" s="134"/>
    </row>
    <row r="8288" spans="2:2">
      <c r="B8288" s="134"/>
    </row>
    <row r="8289" spans="2:2">
      <c r="B8289" s="134"/>
    </row>
    <row r="8290" spans="2:2">
      <c r="B8290" s="134"/>
    </row>
    <row r="8291" spans="2:2">
      <c r="B8291" s="134"/>
    </row>
    <row r="8292" spans="2:2">
      <c r="B8292" s="134"/>
    </row>
    <row r="8293" spans="2:2">
      <c r="B8293" s="134"/>
    </row>
    <row r="8294" spans="2:2">
      <c r="B8294" s="134"/>
    </row>
    <row r="8295" spans="2:2">
      <c r="B8295" s="134"/>
    </row>
    <row r="8296" spans="2:2">
      <c r="B8296" s="134"/>
    </row>
    <row r="8297" spans="2:2">
      <c r="B8297" s="134"/>
    </row>
    <row r="8298" spans="2:2">
      <c r="B8298" s="134"/>
    </row>
    <row r="8299" spans="2:2">
      <c r="B8299" s="134"/>
    </row>
    <row r="8300" spans="2:2">
      <c r="B8300" s="134"/>
    </row>
    <row r="8301" spans="2:2">
      <c r="B8301" s="134"/>
    </row>
    <row r="8302" spans="2:2">
      <c r="B8302" s="134"/>
    </row>
    <row r="8303" spans="2:2">
      <c r="B8303" s="134"/>
    </row>
    <row r="8304" spans="2:2">
      <c r="B8304" s="134"/>
    </row>
    <row r="8305" spans="2:2">
      <c r="B8305" s="134"/>
    </row>
    <row r="8306" spans="2:2">
      <c r="B8306" s="134"/>
    </row>
    <row r="8307" spans="2:2">
      <c r="B8307" s="134"/>
    </row>
    <row r="8308" spans="2:2">
      <c r="B8308" s="134"/>
    </row>
    <row r="8309" spans="2:2">
      <c r="B8309" s="134"/>
    </row>
    <row r="8310" spans="2:2">
      <c r="B8310" s="134"/>
    </row>
    <row r="8311" spans="2:2">
      <c r="B8311" s="134"/>
    </row>
    <row r="8312" spans="2:2">
      <c r="B8312" s="134"/>
    </row>
    <row r="8313" spans="2:2">
      <c r="B8313" s="134"/>
    </row>
    <row r="8314" spans="2:2">
      <c r="B8314" s="134"/>
    </row>
    <row r="8315" spans="2:2">
      <c r="B8315" s="134"/>
    </row>
    <row r="8316" spans="2:2">
      <c r="B8316" s="134"/>
    </row>
    <row r="8317" spans="2:2">
      <c r="B8317" s="134"/>
    </row>
    <row r="8318" spans="2:2">
      <c r="B8318" s="134"/>
    </row>
    <row r="8319" spans="2:2">
      <c r="B8319" s="134"/>
    </row>
    <row r="8320" spans="2:2">
      <c r="B8320" s="134"/>
    </row>
    <row r="8321" spans="2:2">
      <c r="B8321" s="134"/>
    </row>
    <row r="8322" spans="2:2">
      <c r="B8322" s="134"/>
    </row>
    <row r="8323" spans="2:2">
      <c r="B8323" s="134"/>
    </row>
    <row r="8324" spans="2:2">
      <c r="B8324" s="134"/>
    </row>
    <row r="8325" spans="2:2">
      <c r="B8325" s="134"/>
    </row>
    <row r="8326" spans="2:2">
      <c r="B8326" s="134"/>
    </row>
    <row r="8327" spans="2:2">
      <c r="B8327" s="134"/>
    </row>
    <row r="8328" spans="2:2">
      <c r="B8328" s="134"/>
    </row>
    <row r="8329" spans="2:2">
      <c r="B8329" s="134"/>
    </row>
    <row r="8330" spans="2:2">
      <c r="B8330" s="134"/>
    </row>
    <row r="8331" spans="2:2">
      <c r="B8331" s="134"/>
    </row>
    <row r="8332" spans="2:2">
      <c r="B8332" s="134"/>
    </row>
    <row r="8333" spans="2:2">
      <c r="B8333" s="134"/>
    </row>
    <row r="8334" spans="2:2">
      <c r="B8334" s="134"/>
    </row>
    <row r="8335" spans="2:2">
      <c r="B8335" s="134"/>
    </row>
    <row r="8336" spans="2:2">
      <c r="B8336" s="134"/>
    </row>
    <row r="8337" spans="2:2">
      <c r="B8337" s="134"/>
    </row>
    <row r="8338" spans="2:2">
      <c r="B8338" s="134"/>
    </row>
    <row r="8339" spans="2:2">
      <c r="B8339" s="134"/>
    </row>
    <row r="8340" spans="2:2">
      <c r="B8340" s="134"/>
    </row>
    <row r="8341" spans="2:2">
      <c r="B8341" s="134"/>
    </row>
    <row r="8342" spans="2:2">
      <c r="B8342" s="134"/>
    </row>
    <row r="8343" spans="2:2">
      <c r="B8343" s="134"/>
    </row>
    <row r="8344" spans="2:2">
      <c r="B8344" s="134"/>
    </row>
    <row r="8345" spans="2:2">
      <c r="B8345" s="134"/>
    </row>
    <row r="8346" spans="2:2">
      <c r="B8346" s="134"/>
    </row>
    <row r="8347" spans="2:2">
      <c r="B8347" s="134"/>
    </row>
    <row r="8348" spans="2:2">
      <c r="B8348" s="134"/>
    </row>
    <row r="8349" spans="2:2">
      <c r="B8349" s="134"/>
    </row>
    <row r="8350" spans="2:2">
      <c r="B8350" s="134"/>
    </row>
    <row r="8351" spans="2:2">
      <c r="B8351" s="134"/>
    </row>
    <row r="8352" spans="2:2">
      <c r="B8352" s="134"/>
    </row>
    <row r="8353" spans="2:2">
      <c r="B8353" s="134"/>
    </row>
    <row r="8354" spans="2:2">
      <c r="B8354" s="134"/>
    </row>
    <row r="8355" spans="2:2">
      <c r="B8355" s="134"/>
    </row>
    <row r="8356" spans="2:2">
      <c r="B8356" s="134"/>
    </row>
    <row r="8357" spans="2:2">
      <c r="B8357" s="134"/>
    </row>
    <row r="8358" spans="2:2">
      <c r="B8358" s="134"/>
    </row>
    <row r="8359" spans="2:2">
      <c r="B8359" s="134"/>
    </row>
    <row r="8360" spans="2:2">
      <c r="B8360" s="134"/>
    </row>
    <row r="8361" spans="2:2">
      <c r="B8361" s="134"/>
    </row>
    <row r="8362" spans="2:2">
      <c r="B8362" s="134"/>
    </row>
    <row r="8363" spans="2:2">
      <c r="B8363" s="134"/>
    </row>
    <row r="8364" spans="2:2">
      <c r="B8364" s="134"/>
    </row>
    <row r="8365" spans="2:2">
      <c r="B8365" s="134"/>
    </row>
    <row r="8366" spans="2:2">
      <c r="B8366" s="134"/>
    </row>
    <row r="8367" spans="2:2">
      <c r="B8367" s="134"/>
    </row>
    <row r="8368" spans="2:2">
      <c r="B8368" s="134"/>
    </row>
    <row r="8369" spans="2:2">
      <c r="B8369" s="134"/>
    </row>
    <row r="8370" spans="2:2">
      <c r="B8370" s="134"/>
    </row>
    <row r="8371" spans="2:2">
      <c r="B8371" s="134"/>
    </row>
    <row r="8372" spans="2:2">
      <c r="B8372" s="134"/>
    </row>
    <row r="8373" spans="2:2">
      <c r="B8373" s="134"/>
    </row>
    <row r="8374" spans="2:2">
      <c r="B8374" s="134"/>
    </row>
    <row r="8375" spans="2:2">
      <c r="B8375" s="134"/>
    </row>
    <row r="8376" spans="2:2">
      <c r="B8376" s="134"/>
    </row>
    <row r="8377" spans="2:2">
      <c r="B8377" s="134"/>
    </row>
    <row r="8378" spans="2:2">
      <c r="B8378" s="134"/>
    </row>
    <row r="8379" spans="2:2">
      <c r="B8379" s="134"/>
    </row>
    <row r="8380" spans="2:2">
      <c r="B8380" s="134"/>
    </row>
    <row r="8381" spans="2:2">
      <c r="B8381" s="134"/>
    </row>
    <row r="8382" spans="2:2">
      <c r="B8382" s="134"/>
    </row>
    <row r="8383" spans="2:2">
      <c r="B8383" s="134"/>
    </row>
    <row r="8384" spans="2:2">
      <c r="B8384" s="134"/>
    </row>
    <row r="8385" spans="2:2">
      <c r="B8385" s="134"/>
    </row>
    <row r="8386" spans="2:2">
      <c r="B8386" s="134"/>
    </row>
    <row r="8387" spans="2:2">
      <c r="B8387" s="134"/>
    </row>
    <row r="8388" spans="2:2">
      <c r="B8388" s="134"/>
    </row>
    <row r="8389" spans="2:2">
      <c r="B8389" s="134"/>
    </row>
    <row r="8390" spans="2:2">
      <c r="B8390" s="134"/>
    </row>
    <row r="8391" spans="2:2">
      <c r="B8391" s="134"/>
    </row>
    <row r="8392" spans="2:2">
      <c r="B8392" s="134"/>
    </row>
    <row r="8393" spans="2:2">
      <c r="B8393" s="134"/>
    </row>
    <row r="8394" spans="2:2">
      <c r="B8394" s="134"/>
    </row>
    <row r="8395" spans="2:2">
      <c r="B8395" s="134"/>
    </row>
    <row r="8396" spans="2:2">
      <c r="B8396" s="134"/>
    </row>
    <row r="8397" spans="2:2">
      <c r="B8397" s="134"/>
    </row>
    <row r="8398" spans="2:2">
      <c r="B8398" s="134"/>
    </row>
    <row r="8399" spans="2:2">
      <c r="B8399" s="134"/>
    </row>
    <row r="8400" spans="2:2">
      <c r="B8400" s="134"/>
    </row>
    <row r="8401" spans="2:2">
      <c r="B8401" s="134"/>
    </row>
    <row r="8402" spans="2:2">
      <c r="B8402" s="134"/>
    </row>
    <row r="8403" spans="2:2">
      <c r="B8403" s="134"/>
    </row>
    <row r="8404" spans="2:2">
      <c r="B8404" s="134"/>
    </row>
    <row r="8405" spans="2:2">
      <c r="B8405" s="134"/>
    </row>
    <row r="8406" spans="2:2">
      <c r="B8406" s="134"/>
    </row>
    <row r="8407" spans="2:2">
      <c r="B8407" s="134"/>
    </row>
    <row r="8408" spans="2:2">
      <c r="B8408" s="134"/>
    </row>
    <row r="8409" spans="2:2">
      <c r="B8409" s="134"/>
    </row>
    <row r="8410" spans="2:2">
      <c r="B8410" s="134"/>
    </row>
    <row r="8411" spans="2:2">
      <c r="B8411" s="134"/>
    </row>
    <row r="8412" spans="2:2">
      <c r="B8412" s="134"/>
    </row>
    <row r="8413" spans="2:2">
      <c r="B8413" s="134"/>
    </row>
    <row r="8414" spans="2:2">
      <c r="B8414" s="134"/>
    </row>
    <row r="8415" spans="2:2">
      <c r="B8415" s="134"/>
    </row>
    <row r="8416" spans="2:2">
      <c r="B8416" s="134"/>
    </row>
    <row r="8417" spans="2:2">
      <c r="B8417" s="134"/>
    </row>
    <row r="8418" spans="2:2">
      <c r="B8418" s="134"/>
    </row>
    <row r="8419" spans="2:2">
      <c r="B8419" s="134"/>
    </row>
    <row r="8420" spans="2:2">
      <c r="B8420" s="134"/>
    </row>
    <row r="8421" spans="2:2">
      <c r="B8421" s="134"/>
    </row>
    <row r="8422" spans="2:2">
      <c r="B8422" s="134"/>
    </row>
    <row r="8423" spans="2:2">
      <c r="B8423" s="134"/>
    </row>
    <row r="8424" spans="2:2">
      <c r="B8424" s="134"/>
    </row>
    <row r="8425" spans="2:2">
      <c r="B8425" s="134"/>
    </row>
    <row r="8426" spans="2:2">
      <c r="B8426" s="134"/>
    </row>
    <row r="8427" spans="2:2">
      <c r="B8427" s="134"/>
    </row>
    <row r="8428" spans="2:2">
      <c r="B8428" s="134"/>
    </row>
    <row r="8429" spans="2:2">
      <c r="B8429" s="134"/>
    </row>
    <row r="8430" spans="2:2">
      <c r="B8430" s="134"/>
    </row>
    <row r="8431" spans="2:2">
      <c r="B8431" s="134"/>
    </row>
    <row r="8432" spans="2:2">
      <c r="B8432" s="134"/>
    </row>
    <row r="8433" spans="2:2">
      <c r="B8433" s="134"/>
    </row>
    <row r="8434" spans="2:2">
      <c r="B8434" s="134"/>
    </row>
    <row r="8435" spans="2:2">
      <c r="B8435" s="134"/>
    </row>
    <row r="8436" spans="2:2">
      <c r="B8436" s="134"/>
    </row>
    <row r="8437" spans="2:2">
      <c r="B8437" s="134"/>
    </row>
    <row r="8438" spans="2:2">
      <c r="B8438" s="134"/>
    </row>
    <row r="8439" spans="2:2">
      <c r="B8439" s="134"/>
    </row>
    <row r="8440" spans="2:2">
      <c r="B8440" s="134"/>
    </row>
    <row r="8441" spans="2:2">
      <c r="B8441" s="134"/>
    </row>
    <row r="8442" spans="2:2">
      <c r="B8442" s="134"/>
    </row>
    <row r="8443" spans="2:2">
      <c r="B8443" s="134"/>
    </row>
    <row r="8444" spans="2:2">
      <c r="B8444" s="134"/>
    </row>
    <row r="8445" spans="2:2">
      <c r="B8445" s="134"/>
    </row>
    <row r="8446" spans="2:2">
      <c r="B8446" s="134"/>
    </row>
    <row r="8447" spans="2:2">
      <c r="B8447" s="134"/>
    </row>
    <row r="8448" spans="2:2">
      <c r="B8448" s="134"/>
    </row>
    <row r="8449" spans="2:2">
      <c r="B8449" s="134"/>
    </row>
    <row r="8450" spans="2:2">
      <c r="B8450" s="134"/>
    </row>
    <row r="8451" spans="2:2">
      <c r="B8451" s="134"/>
    </row>
    <row r="8452" spans="2:2">
      <c r="B8452" s="134"/>
    </row>
    <row r="8453" spans="2:2">
      <c r="B8453" s="134"/>
    </row>
    <row r="8454" spans="2:2">
      <c r="B8454" s="134"/>
    </row>
    <row r="8455" spans="2:2">
      <c r="B8455" s="134"/>
    </row>
    <row r="8456" spans="2:2">
      <c r="B8456" s="134"/>
    </row>
    <row r="8457" spans="2:2">
      <c r="B8457" s="134"/>
    </row>
    <row r="8458" spans="2:2">
      <c r="B8458" s="134"/>
    </row>
    <row r="8459" spans="2:2">
      <c r="B8459" s="134"/>
    </row>
    <row r="8460" spans="2:2">
      <c r="B8460" s="134"/>
    </row>
    <row r="8461" spans="2:2">
      <c r="B8461" s="134"/>
    </row>
    <row r="8462" spans="2:2">
      <c r="B8462" s="134"/>
    </row>
    <row r="8463" spans="2:2">
      <c r="B8463" s="134"/>
    </row>
    <row r="8464" spans="2:2">
      <c r="B8464" s="134"/>
    </row>
    <row r="8465" spans="2:2">
      <c r="B8465" s="134"/>
    </row>
    <row r="8466" spans="2:2">
      <c r="B8466" s="134"/>
    </row>
    <row r="8467" spans="2:2">
      <c r="B8467" s="134"/>
    </row>
    <row r="8468" spans="2:2">
      <c r="B8468" s="134"/>
    </row>
    <row r="8469" spans="2:2">
      <c r="B8469" s="134"/>
    </row>
    <row r="8470" spans="2:2">
      <c r="B8470" s="134"/>
    </row>
    <row r="8471" spans="2:2">
      <c r="B8471" s="134"/>
    </row>
    <row r="8472" spans="2:2">
      <c r="B8472" s="134"/>
    </row>
    <row r="8473" spans="2:2">
      <c r="B8473" s="134"/>
    </row>
    <row r="8474" spans="2:2">
      <c r="B8474" s="134"/>
    </row>
    <row r="8475" spans="2:2">
      <c r="B8475" s="134"/>
    </row>
    <row r="8476" spans="2:2">
      <c r="B8476" s="134"/>
    </row>
    <row r="8477" spans="2:2">
      <c r="B8477" s="134"/>
    </row>
    <row r="8478" spans="2:2">
      <c r="B8478" s="134"/>
    </row>
    <row r="8479" spans="2:2">
      <c r="B8479" s="134"/>
    </row>
    <row r="8480" spans="2:2">
      <c r="B8480" s="134"/>
    </row>
    <row r="8481" spans="2:2">
      <c r="B8481" s="134"/>
    </row>
    <row r="8482" spans="2:2">
      <c r="B8482" s="134"/>
    </row>
    <row r="8483" spans="2:2">
      <c r="B8483" s="134"/>
    </row>
    <row r="8484" spans="2:2">
      <c r="B8484" s="134"/>
    </row>
    <row r="8485" spans="2:2">
      <c r="B8485" s="134"/>
    </row>
    <row r="8486" spans="2:2">
      <c r="B8486" s="134"/>
    </row>
    <row r="8487" spans="2:2">
      <c r="B8487" s="134"/>
    </row>
    <row r="8488" spans="2:2">
      <c r="B8488" s="134"/>
    </row>
    <row r="8489" spans="2:2">
      <c r="B8489" s="134"/>
    </row>
    <row r="8490" spans="2:2">
      <c r="B8490" s="134"/>
    </row>
    <row r="8491" spans="2:2">
      <c r="B8491" s="134"/>
    </row>
    <row r="8492" spans="2:2">
      <c r="B8492" s="134"/>
    </row>
    <row r="8493" spans="2:2">
      <c r="B8493" s="134"/>
    </row>
    <row r="8494" spans="2:2">
      <c r="B8494" s="134"/>
    </row>
    <row r="8495" spans="2:2">
      <c r="B8495" s="134"/>
    </row>
    <row r="8496" spans="2:2">
      <c r="B8496" s="134"/>
    </row>
    <row r="8497" spans="2:2">
      <c r="B8497" s="134"/>
    </row>
    <row r="8498" spans="2:2">
      <c r="B8498" s="134"/>
    </row>
    <row r="8499" spans="2:2">
      <c r="B8499" s="134"/>
    </row>
    <row r="8500" spans="2:2">
      <c r="B8500" s="134"/>
    </row>
    <row r="8501" spans="2:2">
      <c r="B8501" s="134"/>
    </row>
    <row r="8502" spans="2:2">
      <c r="B8502" s="134"/>
    </row>
    <row r="8503" spans="2:2">
      <c r="B8503" s="134"/>
    </row>
    <row r="8504" spans="2:2">
      <c r="B8504" s="134"/>
    </row>
    <row r="8505" spans="2:2">
      <c r="B8505" s="134"/>
    </row>
    <row r="8506" spans="2:2">
      <c r="B8506" s="134"/>
    </row>
    <row r="8507" spans="2:2">
      <c r="B8507" s="134"/>
    </row>
    <row r="8508" spans="2:2">
      <c r="B8508" s="134"/>
    </row>
    <row r="8509" spans="2:2">
      <c r="B8509" s="134"/>
    </row>
    <row r="8510" spans="2:2">
      <c r="B8510" s="134"/>
    </row>
    <row r="8511" spans="2:2">
      <c r="B8511" s="134"/>
    </row>
    <row r="8512" spans="2:2">
      <c r="B8512" s="134"/>
    </row>
    <row r="8513" spans="2:2">
      <c r="B8513" s="134"/>
    </row>
    <row r="8514" spans="2:2">
      <c r="B8514" s="134"/>
    </row>
    <row r="8515" spans="2:2">
      <c r="B8515" s="134"/>
    </row>
    <row r="8516" spans="2:2">
      <c r="B8516" s="134"/>
    </row>
    <row r="8517" spans="2:2">
      <c r="B8517" s="134"/>
    </row>
    <row r="8518" spans="2:2">
      <c r="B8518" s="134"/>
    </row>
    <row r="8519" spans="2:2">
      <c r="B8519" s="134"/>
    </row>
    <row r="8520" spans="2:2">
      <c r="B8520" s="134"/>
    </row>
    <row r="8521" spans="2:2">
      <c r="B8521" s="134"/>
    </row>
    <row r="8522" spans="2:2">
      <c r="B8522" s="134"/>
    </row>
    <row r="8523" spans="2:2">
      <c r="B8523" s="134"/>
    </row>
    <row r="8524" spans="2:2">
      <c r="B8524" s="134"/>
    </row>
    <row r="8525" spans="2:2">
      <c r="B8525" s="134"/>
    </row>
    <row r="8526" spans="2:2">
      <c r="B8526" s="134"/>
    </row>
    <row r="8527" spans="2:2">
      <c r="B8527" s="134"/>
    </row>
    <row r="8528" spans="2:2">
      <c r="B8528" s="134"/>
    </row>
    <row r="8529" spans="2:2">
      <c r="B8529" s="134"/>
    </row>
    <row r="8530" spans="2:2">
      <c r="B8530" s="134"/>
    </row>
    <row r="8531" spans="2:2">
      <c r="B8531" s="134"/>
    </row>
    <row r="8532" spans="2:2">
      <c r="B8532" s="134"/>
    </row>
    <row r="8533" spans="2:2">
      <c r="B8533" s="134"/>
    </row>
    <row r="8534" spans="2:2">
      <c r="B8534" s="134"/>
    </row>
    <row r="8535" spans="2:2">
      <c r="B8535" s="134"/>
    </row>
    <row r="8536" spans="2:2">
      <c r="B8536" s="134"/>
    </row>
    <row r="8537" spans="2:2">
      <c r="B8537" s="134"/>
    </row>
    <row r="8538" spans="2:2">
      <c r="B8538" s="134"/>
    </row>
    <row r="8539" spans="2:2">
      <c r="B8539" s="134"/>
    </row>
    <row r="8540" spans="2:2">
      <c r="B8540" s="134"/>
    </row>
    <row r="8541" spans="2:2">
      <c r="B8541" s="134"/>
    </row>
    <row r="8542" spans="2:2">
      <c r="B8542" s="134"/>
    </row>
    <row r="8543" spans="2:2">
      <c r="B8543" s="134"/>
    </row>
    <row r="8544" spans="2:2">
      <c r="B8544" s="134"/>
    </row>
    <row r="8545" spans="2:2">
      <c r="B8545" s="134"/>
    </row>
    <row r="8546" spans="2:2">
      <c r="B8546" s="134"/>
    </row>
    <row r="8547" spans="2:2">
      <c r="B8547" s="134"/>
    </row>
    <row r="8548" spans="2:2">
      <c r="B8548" s="134"/>
    </row>
    <row r="8549" spans="2:2">
      <c r="B8549" s="134"/>
    </row>
    <row r="8550" spans="2:2">
      <c r="B8550" s="134"/>
    </row>
    <row r="8551" spans="2:2">
      <c r="B8551" s="134"/>
    </row>
    <row r="8552" spans="2:2">
      <c r="B8552" s="134"/>
    </row>
    <row r="8553" spans="2:2">
      <c r="B8553" s="134"/>
    </row>
    <row r="8554" spans="2:2">
      <c r="B8554" s="134"/>
    </row>
    <row r="8555" spans="2:2">
      <c r="B8555" s="134"/>
    </row>
    <row r="8556" spans="2:2">
      <c r="B8556" s="134"/>
    </row>
    <row r="8557" spans="2:2">
      <c r="B8557" s="134"/>
    </row>
    <row r="8558" spans="2:2">
      <c r="B8558" s="134"/>
    </row>
    <row r="8559" spans="2:2">
      <c r="B8559" s="134"/>
    </row>
    <row r="8560" spans="2:2">
      <c r="B8560" s="134"/>
    </row>
    <row r="8561" spans="2:2">
      <c r="B8561" s="134"/>
    </row>
    <row r="8562" spans="2:2">
      <c r="B8562" s="134"/>
    </row>
    <row r="8563" spans="2:2">
      <c r="B8563" s="134"/>
    </row>
    <row r="8564" spans="2:2">
      <c r="B8564" s="134"/>
    </row>
    <row r="8565" spans="2:2">
      <c r="B8565" s="134"/>
    </row>
    <row r="8566" spans="2:2">
      <c r="B8566" s="134"/>
    </row>
    <row r="8567" spans="2:2">
      <c r="B8567" s="134"/>
    </row>
    <row r="8568" spans="2:2">
      <c r="B8568" s="134"/>
    </row>
    <row r="8569" spans="2:2">
      <c r="B8569" s="134"/>
    </row>
    <row r="8570" spans="2:2">
      <c r="B8570" s="134"/>
    </row>
    <row r="8571" spans="2:2">
      <c r="B8571" s="134"/>
    </row>
    <row r="8572" spans="2:2">
      <c r="B8572" s="134"/>
    </row>
    <row r="8573" spans="2:2">
      <c r="B8573" s="134"/>
    </row>
    <row r="8574" spans="2:2">
      <c r="B8574" s="134"/>
    </row>
    <row r="8575" spans="2:2">
      <c r="B8575" s="134"/>
    </row>
    <row r="8576" spans="2:2">
      <c r="B8576" s="134"/>
    </row>
    <row r="8577" spans="2:2">
      <c r="B8577" s="134"/>
    </row>
    <row r="8578" spans="2:2">
      <c r="B8578" s="134"/>
    </row>
    <row r="8579" spans="2:2">
      <c r="B8579" s="134"/>
    </row>
    <row r="8580" spans="2:2">
      <c r="B8580" s="134"/>
    </row>
    <row r="8581" spans="2:2">
      <c r="B8581" s="134"/>
    </row>
    <row r="8582" spans="2:2">
      <c r="B8582" s="134"/>
    </row>
    <row r="8583" spans="2:2">
      <c r="B8583" s="134"/>
    </row>
    <row r="8584" spans="2:2">
      <c r="B8584" s="134"/>
    </row>
    <row r="8585" spans="2:2">
      <c r="B8585" s="134"/>
    </row>
    <row r="8586" spans="2:2">
      <c r="B8586" s="134"/>
    </row>
    <row r="8587" spans="2:2">
      <c r="B8587" s="134"/>
    </row>
    <row r="8588" spans="2:2">
      <c r="B8588" s="134"/>
    </row>
    <row r="8589" spans="2:2">
      <c r="B8589" s="134"/>
    </row>
    <row r="8590" spans="2:2">
      <c r="B8590" s="134"/>
    </row>
    <row r="8591" spans="2:2">
      <c r="B8591" s="134"/>
    </row>
    <row r="8592" spans="2:2">
      <c r="B8592" s="134"/>
    </row>
    <row r="8593" spans="2:2">
      <c r="B8593" s="134"/>
    </row>
    <row r="8594" spans="2:2">
      <c r="B8594" s="134"/>
    </row>
    <row r="8595" spans="2:2">
      <c r="B8595" s="134"/>
    </row>
    <row r="8596" spans="2:2">
      <c r="B8596" s="134"/>
    </row>
    <row r="8597" spans="2:2">
      <c r="B8597" s="134"/>
    </row>
    <row r="8598" spans="2:2">
      <c r="B8598" s="134"/>
    </row>
    <row r="8599" spans="2:2">
      <c r="B8599" s="134"/>
    </row>
    <row r="8600" spans="2:2">
      <c r="B8600" s="134"/>
    </row>
    <row r="8601" spans="2:2">
      <c r="B8601" s="134"/>
    </row>
    <row r="8602" spans="2:2">
      <c r="B8602" s="134"/>
    </row>
    <row r="8603" spans="2:2">
      <c r="B8603" s="134"/>
    </row>
    <row r="8604" spans="2:2">
      <c r="B8604" s="134"/>
    </row>
    <row r="8605" spans="2:2">
      <c r="B8605" s="134"/>
    </row>
    <row r="8606" spans="2:2">
      <c r="B8606" s="134"/>
    </row>
    <row r="8607" spans="2:2">
      <c r="B8607" s="134"/>
    </row>
    <row r="8608" spans="2:2">
      <c r="B8608" s="134"/>
    </row>
    <row r="8609" spans="2:2">
      <c r="B8609" s="134"/>
    </row>
    <row r="8610" spans="2:2">
      <c r="B8610" s="134"/>
    </row>
    <row r="8611" spans="2:2">
      <c r="B8611" s="134"/>
    </row>
    <row r="8612" spans="2:2">
      <c r="B8612" s="134"/>
    </row>
    <row r="8613" spans="2:2">
      <c r="B8613" s="134"/>
    </row>
    <row r="8614" spans="2:2">
      <c r="B8614" s="134"/>
    </row>
    <row r="8615" spans="2:2">
      <c r="B8615" s="134"/>
    </row>
    <row r="8616" spans="2:2">
      <c r="B8616" s="134"/>
    </row>
    <row r="8617" spans="2:2">
      <c r="B8617" s="134"/>
    </row>
    <row r="8618" spans="2:2">
      <c r="B8618" s="134"/>
    </row>
    <row r="8619" spans="2:2">
      <c r="B8619" s="134"/>
    </row>
    <row r="8620" spans="2:2">
      <c r="B8620" s="134"/>
    </row>
    <row r="8621" spans="2:2">
      <c r="B8621" s="134"/>
    </row>
    <row r="8622" spans="2:2">
      <c r="B8622" s="134"/>
    </row>
    <row r="8623" spans="2:2">
      <c r="B8623" s="134"/>
    </row>
    <row r="8624" spans="2:2">
      <c r="B8624" s="134"/>
    </row>
    <row r="8625" spans="2:2">
      <c r="B8625" s="134"/>
    </row>
    <row r="8626" spans="2:2">
      <c r="B8626" s="134"/>
    </row>
    <row r="8627" spans="2:2">
      <c r="B8627" s="134"/>
    </row>
    <row r="8628" spans="2:2">
      <c r="B8628" s="134"/>
    </row>
    <row r="8629" spans="2:2">
      <c r="B8629" s="134"/>
    </row>
    <row r="8630" spans="2:2">
      <c r="B8630" s="134"/>
    </row>
    <row r="8631" spans="2:2">
      <c r="B8631" s="134"/>
    </row>
    <row r="8632" spans="2:2">
      <c r="B8632" s="134"/>
    </row>
    <row r="8633" spans="2:2">
      <c r="B8633" s="134"/>
    </row>
    <row r="8634" spans="2:2">
      <c r="B8634" s="134"/>
    </row>
    <row r="8635" spans="2:2">
      <c r="B8635" s="134"/>
    </row>
    <row r="8636" spans="2:2">
      <c r="B8636" s="134"/>
    </row>
    <row r="8637" spans="2:2">
      <c r="B8637" s="134"/>
    </row>
    <row r="8638" spans="2:2">
      <c r="B8638" s="134"/>
    </row>
    <row r="8639" spans="2:2">
      <c r="B8639" s="134"/>
    </row>
    <row r="8640" spans="2:2">
      <c r="B8640" s="134"/>
    </row>
    <row r="8641" spans="2:2">
      <c r="B8641" s="134"/>
    </row>
    <row r="8642" spans="2:2">
      <c r="B8642" s="134"/>
    </row>
    <row r="8643" spans="2:2">
      <c r="B8643" s="134"/>
    </row>
    <row r="8644" spans="2:2">
      <c r="B8644" s="134"/>
    </row>
    <row r="8645" spans="2:2">
      <c r="B8645" s="134"/>
    </row>
    <row r="8646" spans="2:2">
      <c r="B8646" s="134"/>
    </row>
    <row r="8647" spans="2:2">
      <c r="B8647" s="134"/>
    </row>
    <row r="8648" spans="2:2">
      <c r="B8648" s="134"/>
    </row>
    <row r="8649" spans="2:2">
      <c r="B8649" s="134"/>
    </row>
    <row r="8650" spans="2:2">
      <c r="B8650" s="134"/>
    </row>
    <row r="8651" spans="2:2">
      <c r="B8651" s="134"/>
    </row>
    <row r="8652" spans="2:2">
      <c r="B8652" s="134"/>
    </row>
    <row r="8653" spans="2:2">
      <c r="B8653" s="134"/>
    </row>
    <row r="8654" spans="2:2">
      <c r="B8654" s="134"/>
    </row>
    <row r="8655" spans="2:2">
      <c r="B8655" s="134"/>
    </row>
    <row r="8656" spans="2:2">
      <c r="B8656" s="134"/>
    </row>
    <row r="8657" spans="2:2">
      <c r="B8657" s="134"/>
    </row>
    <row r="8658" spans="2:2">
      <c r="B8658" s="134"/>
    </row>
    <row r="8659" spans="2:2">
      <c r="B8659" s="134"/>
    </row>
    <row r="8660" spans="2:2">
      <c r="B8660" s="134"/>
    </row>
    <row r="8661" spans="2:2">
      <c r="B8661" s="134"/>
    </row>
    <row r="8662" spans="2:2">
      <c r="B8662" s="134"/>
    </row>
    <row r="8663" spans="2:2">
      <c r="B8663" s="134"/>
    </row>
    <row r="8664" spans="2:2">
      <c r="B8664" s="134"/>
    </row>
    <row r="8665" spans="2:2">
      <c r="B8665" s="134"/>
    </row>
    <row r="8666" spans="2:2">
      <c r="B8666" s="134"/>
    </row>
    <row r="8667" spans="2:2">
      <c r="B8667" s="134"/>
    </row>
    <row r="8668" spans="2:2">
      <c r="B8668" s="134"/>
    </row>
    <row r="8669" spans="2:2">
      <c r="B8669" s="134"/>
    </row>
    <row r="8670" spans="2:2">
      <c r="B8670" s="134"/>
    </row>
    <row r="8671" spans="2:2">
      <c r="B8671" s="134"/>
    </row>
    <row r="8672" spans="2:2">
      <c r="B8672" s="134"/>
    </row>
    <row r="8673" spans="2:2">
      <c r="B8673" s="134"/>
    </row>
    <row r="8674" spans="2:2">
      <c r="B8674" s="134"/>
    </row>
    <row r="8675" spans="2:2">
      <c r="B8675" s="134"/>
    </row>
    <row r="8676" spans="2:2">
      <c r="B8676" s="134"/>
    </row>
    <row r="8677" spans="2:2">
      <c r="B8677" s="134"/>
    </row>
    <row r="8678" spans="2:2">
      <c r="B8678" s="134"/>
    </row>
    <row r="8679" spans="2:2">
      <c r="B8679" s="134"/>
    </row>
    <row r="8680" spans="2:2">
      <c r="B8680" s="134"/>
    </row>
    <row r="8681" spans="2:2">
      <c r="B8681" s="134"/>
    </row>
    <row r="8682" spans="2:2">
      <c r="B8682" s="134"/>
    </row>
    <row r="8683" spans="2:2">
      <c r="B8683" s="134"/>
    </row>
    <row r="8684" spans="2:2">
      <c r="B8684" s="134"/>
    </row>
    <row r="8685" spans="2:2">
      <c r="B8685" s="134"/>
    </row>
    <row r="8686" spans="2:2">
      <c r="B8686" s="134"/>
    </row>
    <row r="8687" spans="2:2">
      <c r="B8687" s="134"/>
    </row>
    <row r="8688" spans="2:2">
      <c r="B8688" s="134"/>
    </row>
    <row r="8689" spans="2:2">
      <c r="B8689" s="134"/>
    </row>
    <row r="8690" spans="2:2">
      <c r="B8690" s="134"/>
    </row>
    <row r="8691" spans="2:2">
      <c r="B8691" s="134"/>
    </row>
    <row r="8692" spans="2:2">
      <c r="B8692" s="134"/>
    </row>
    <row r="8693" spans="2:2">
      <c r="B8693" s="134"/>
    </row>
    <row r="8694" spans="2:2">
      <c r="B8694" s="134"/>
    </row>
    <row r="8695" spans="2:2">
      <c r="B8695" s="134"/>
    </row>
    <row r="8696" spans="2:2">
      <c r="B8696" s="134"/>
    </row>
    <row r="8697" spans="2:2">
      <c r="B8697" s="134"/>
    </row>
    <row r="8698" spans="2:2">
      <c r="B8698" s="134"/>
    </row>
    <row r="8699" spans="2:2">
      <c r="B8699" s="134"/>
    </row>
    <row r="8700" spans="2:2">
      <c r="B8700" s="134"/>
    </row>
    <row r="8701" spans="2:2">
      <c r="B8701" s="134"/>
    </row>
    <row r="8702" spans="2:2">
      <c r="B8702" s="134"/>
    </row>
    <row r="8703" spans="2:2">
      <c r="B8703" s="134"/>
    </row>
    <row r="8704" spans="2:2">
      <c r="B8704" s="134"/>
    </row>
    <row r="8705" spans="2:2">
      <c r="B8705" s="134"/>
    </row>
    <row r="8706" spans="2:2">
      <c r="B8706" s="134"/>
    </row>
    <row r="8707" spans="2:2">
      <c r="B8707" s="134"/>
    </row>
    <row r="8708" spans="2:2">
      <c r="B8708" s="134"/>
    </row>
    <row r="8709" spans="2:2">
      <c r="B8709" s="134"/>
    </row>
    <row r="8710" spans="2:2">
      <c r="B8710" s="134"/>
    </row>
    <row r="8711" spans="2:2">
      <c r="B8711" s="134"/>
    </row>
    <row r="8712" spans="2:2">
      <c r="B8712" s="134"/>
    </row>
    <row r="8713" spans="2:2">
      <c r="B8713" s="134"/>
    </row>
    <row r="8714" spans="2:2">
      <c r="B8714" s="134"/>
    </row>
    <row r="8715" spans="2:2">
      <c r="B8715" s="134"/>
    </row>
    <row r="8716" spans="2:2">
      <c r="B8716" s="134"/>
    </row>
    <row r="8717" spans="2:2">
      <c r="B8717" s="134"/>
    </row>
    <row r="8718" spans="2:2">
      <c r="B8718" s="134"/>
    </row>
    <row r="8719" spans="2:2">
      <c r="B8719" s="134"/>
    </row>
    <row r="8720" spans="2:2">
      <c r="B8720" s="134"/>
    </row>
    <row r="8721" spans="2:2">
      <c r="B8721" s="134"/>
    </row>
    <row r="8722" spans="2:2">
      <c r="B8722" s="134"/>
    </row>
    <row r="8723" spans="2:2">
      <c r="B8723" s="134"/>
    </row>
    <row r="8724" spans="2:2">
      <c r="B8724" s="134"/>
    </row>
    <row r="8725" spans="2:2">
      <c r="B8725" s="134"/>
    </row>
    <row r="8726" spans="2:2">
      <c r="B8726" s="134"/>
    </row>
    <row r="8727" spans="2:2">
      <c r="B8727" s="134"/>
    </row>
    <row r="8728" spans="2:2">
      <c r="B8728" s="134"/>
    </row>
    <row r="8729" spans="2:2">
      <c r="B8729" s="134"/>
    </row>
    <row r="8730" spans="2:2">
      <c r="B8730" s="134"/>
    </row>
    <row r="8731" spans="2:2">
      <c r="B8731" s="134"/>
    </row>
    <row r="8732" spans="2:2">
      <c r="B8732" s="134"/>
    </row>
    <row r="8733" spans="2:2">
      <c r="B8733" s="134"/>
    </row>
    <row r="8734" spans="2:2">
      <c r="B8734" s="134"/>
    </row>
    <row r="8735" spans="2:2">
      <c r="B8735" s="134"/>
    </row>
    <row r="8736" spans="2:2">
      <c r="B8736" s="134"/>
    </row>
    <row r="8737" spans="2:2">
      <c r="B8737" s="134"/>
    </row>
    <row r="8738" spans="2:2">
      <c r="B8738" s="134"/>
    </row>
    <row r="8739" spans="2:2">
      <c r="B8739" s="134"/>
    </row>
    <row r="8740" spans="2:2">
      <c r="B8740" s="134"/>
    </row>
    <row r="8741" spans="2:2">
      <c r="B8741" s="134"/>
    </row>
    <row r="8742" spans="2:2">
      <c r="B8742" s="134"/>
    </row>
    <row r="8743" spans="2:2">
      <c r="B8743" s="134"/>
    </row>
    <row r="8744" spans="2:2">
      <c r="B8744" s="134"/>
    </row>
    <row r="8745" spans="2:2">
      <c r="B8745" s="134"/>
    </row>
    <row r="8746" spans="2:2">
      <c r="B8746" s="134"/>
    </row>
    <row r="8747" spans="2:2">
      <c r="B8747" s="134"/>
    </row>
    <row r="8748" spans="2:2">
      <c r="B8748" s="134"/>
    </row>
    <row r="8749" spans="2:2">
      <c r="B8749" s="134"/>
    </row>
    <row r="8750" spans="2:2">
      <c r="B8750" s="134"/>
    </row>
    <row r="8751" spans="2:2">
      <c r="B8751" s="134"/>
    </row>
    <row r="8752" spans="2:2">
      <c r="B8752" s="134"/>
    </row>
    <row r="8753" spans="2:2">
      <c r="B8753" s="134"/>
    </row>
    <row r="8754" spans="2:2">
      <c r="B8754" s="134"/>
    </row>
    <row r="8755" spans="2:2">
      <c r="B8755" s="134"/>
    </row>
    <row r="8756" spans="2:2">
      <c r="B8756" s="134"/>
    </row>
    <row r="8757" spans="2:2">
      <c r="B8757" s="134"/>
    </row>
    <row r="8758" spans="2:2">
      <c r="B8758" s="134"/>
    </row>
    <row r="8759" spans="2:2">
      <c r="B8759" s="134"/>
    </row>
    <row r="8760" spans="2:2">
      <c r="B8760" s="134"/>
    </row>
    <row r="8761" spans="2:2">
      <c r="B8761" s="134"/>
    </row>
    <row r="8762" spans="2:2">
      <c r="B8762" s="134"/>
    </row>
    <row r="8763" spans="2:2">
      <c r="B8763" s="134"/>
    </row>
    <row r="8764" spans="2:2">
      <c r="B8764" s="134"/>
    </row>
    <row r="8765" spans="2:2">
      <c r="B8765" s="134"/>
    </row>
    <row r="8766" spans="2:2">
      <c r="B8766" s="134"/>
    </row>
    <row r="8767" spans="2:2">
      <c r="B8767" s="134"/>
    </row>
    <row r="8768" spans="2:2">
      <c r="B8768" s="134"/>
    </row>
    <row r="8769" spans="2:2">
      <c r="B8769" s="134"/>
    </row>
    <row r="8770" spans="2:2">
      <c r="B8770" s="134"/>
    </row>
    <row r="8771" spans="2:2">
      <c r="B8771" s="134"/>
    </row>
    <row r="8772" spans="2:2">
      <c r="B8772" s="134"/>
    </row>
    <row r="8773" spans="2:2">
      <c r="B8773" s="134"/>
    </row>
    <row r="8774" spans="2:2">
      <c r="B8774" s="134"/>
    </row>
    <row r="8775" spans="2:2">
      <c r="B8775" s="134"/>
    </row>
    <row r="8776" spans="2:2">
      <c r="B8776" s="134"/>
    </row>
    <row r="8777" spans="2:2">
      <c r="B8777" s="134"/>
    </row>
    <row r="8778" spans="2:2">
      <c r="B8778" s="134"/>
    </row>
    <row r="8779" spans="2:2">
      <c r="B8779" s="134"/>
    </row>
    <row r="8780" spans="2:2">
      <c r="B8780" s="134"/>
    </row>
    <row r="8781" spans="2:2">
      <c r="B8781" s="134"/>
    </row>
    <row r="8782" spans="2:2">
      <c r="B8782" s="134"/>
    </row>
    <row r="8783" spans="2:2">
      <c r="B8783" s="134"/>
    </row>
    <row r="8784" spans="2:2">
      <c r="B8784" s="134"/>
    </row>
    <row r="8785" spans="2:2">
      <c r="B8785" s="134"/>
    </row>
    <row r="8786" spans="2:2">
      <c r="B8786" s="134"/>
    </row>
    <row r="8787" spans="2:2">
      <c r="B8787" s="134"/>
    </row>
    <row r="8788" spans="2:2">
      <c r="B8788" s="134"/>
    </row>
    <row r="8789" spans="2:2">
      <c r="B8789" s="134"/>
    </row>
    <row r="8790" spans="2:2">
      <c r="B8790" s="134"/>
    </row>
    <row r="8791" spans="2:2">
      <c r="B8791" s="134"/>
    </row>
    <row r="8792" spans="2:2">
      <c r="B8792" s="134"/>
    </row>
    <row r="8793" spans="2:2">
      <c r="B8793" s="134"/>
    </row>
    <row r="8794" spans="2:2">
      <c r="B8794" s="134"/>
    </row>
    <row r="8795" spans="2:2">
      <c r="B8795" s="134"/>
    </row>
    <row r="8796" spans="2:2">
      <c r="B8796" s="134"/>
    </row>
    <row r="8797" spans="2:2">
      <c r="B8797" s="134"/>
    </row>
    <row r="8798" spans="2:2">
      <c r="B8798" s="134"/>
    </row>
    <row r="8799" spans="2:2">
      <c r="B8799" s="134"/>
    </row>
    <row r="8800" spans="2:2">
      <c r="B8800" s="134"/>
    </row>
    <row r="8801" spans="2:2">
      <c r="B8801" s="134"/>
    </row>
    <row r="8802" spans="2:2">
      <c r="B8802" s="134"/>
    </row>
    <row r="8803" spans="2:2">
      <c r="B8803" s="134"/>
    </row>
    <row r="8804" spans="2:2">
      <c r="B8804" s="134"/>
    </row>
    <row r="8805" spans="2:2">
      <c r="B8805" s="134"/>
    </row>
    <row r="8806" spans="2:2">
      <c r="B8806" s="134"/>
    </row>
    <row r="8807" spans="2:2">
      <c r="B8807" s="134"/>
    </row>
    <row r="8808" spans="2:2">
      <c r="B8808" s="134"/>
    </row>
    <row r="8809" spans="2:2">
      <c r="B8809" s="134"/>
    </row>
    <row r="8810" spans="2:2">
      <c r="B8810" s="134"/>
    </row>
    <row r="8811" spans="2:2">
      <c r="B8811" s="134"/>
    </row>
    <row r="8812" spans="2:2">
      <c r="B8812" s="134"/>
    </row>
    <row r="8813" spans="2:2">
      <c r="B8813" s="134"/>
    </row>
    <row r="8814" spans="2:2">
      <c r="B8814" s="134"/>
    </row>
    <row r="8815" spans="2:2">
      <c r="B8815" s="134"/>
    </row>
    <row r="8816" spans="2:2">
      <c r="B8816" s="134"/>
    </row>
    <row r="8817" spans="2:2">
      <c r="B8817" s="134"/>
    </row>
    <row r="8818" spans="2:2">
      <c r="B8818" s="134"/>
    </row>
    <row r="8819" spans="2:2">
      <c r="B8819" s="134"/>
    </row>
    <row r="8820" spans="2:2">
      <c r="B8820" s="134"/>
    </row>
    <row r="8821" spans="2:2">
      <c r="B8821" s="134"/>
    </row>
    <row r="8822" spans="2:2">
      <c r="B8822" s="134"/>
    </row>
    <row r="8823" spans="2:2">
      <c r="B8823" s="134"/>
    </row>
    <row r="8824" spans="2:2">
      <c r="B8824" s="134"/>
    </row>
    <row r="8825" spans="2:2">
      <c r="B8825" s="134"/>
    </row>
    <row r="8826" spans="2:2">
      <c r="B8826" s="134"/>
    </row>
    <row r="8827" spans="2:2">
      <c r="B8827" s="134"/>
    </row>
    <row r="8828" spans="2:2">
      <c r="B8828" s="134"/>
    </row>
    <row r="8829" spans="2:2">
      <c r="B8829" s="134"/>
    </row>
    <row r="8830" spans="2:2">
      <c r="B8830" s="134"/>
    </row>
    <row r="8831" spans="2:2">
      <c r="B8831" s="134"/>
    </row>
    <row r="8832" spans="2:2">
      <c r="B8832" s="134"/>
    </row>
    <row r="8833" spans="2:2">
      <c r="B8833" s="134"/>
    </row>
    <row r="8834" spans="2:2">
      <c r="B8834" s="134"/>
    </row>
    <row r="8835" spans="2:2">
      <c r="B8835" s="134"/>
    </row>
    <row r="8836" spans="2:2">
      <c r="B8836" s="134"/>
    </row>
    <row r="8837" spans="2:2">
      <c r="B8837" s="134"/>
    </row>
    <row r="8838" spans="2:2">
      <c r="B8838" s="134"/>
    </row>
    <row r="8839" spans="2:2">
      <c r="B8839" s="134"/>
    </row>
    <row r="8840" spans="2:2">
      <c r="B8840" s="134"/>
    </row>
    <row r="8841" spans="2:2">
      <c r="B8841" s="134"/>
    </row>
    <row r="8842" spans="2:2">
      <c r="B8842" s="134"/>
    </row>
    <row r="8843" spans="2:2">
      <c r="B8843" s="134"/>
    </row>
    <row r="8844" spans="2:2">
      <c r="B8844" s="134"/>
    </row>
    <row r="8845" spans="2:2">
      <c r="B8845" s="134"/>
    </row>
    <row r="8846" spans="2:2">
      <c r="B8846" s="134"/>
    </row>
    <row r="8847" spans="2:2">
      <c r="B8847" s="134"/>
    </row>
    <row r="8848" spans="2:2">
      <c r="B8848" s="134"/>
    </row>
    <row r="8849" spans="2:2">
      <c r="B8849" s="134"/>
    </row>
    <row r="8850" spans="2:2">
      <c r="B8850" s="134"/>
    </row>
    <row r="8851" spans="2:2">
      <c r="B8851" s="134"/>
    </row>
    <row r="8852" spans="2:2">
      <c r="B8852" s="134"/>
    </row>
    <row r="8853" spans="2:2">
      <c r="B8853" s="134"/>
    </row>
    <row r="8854" spans="2:2">
      <c r="B8854" s="134"/>
    </row>
    <row r="8855" spans="2:2">
      <c r="B8855" s="134"/>
    </row>
    <row r="8856" spans="2:2">
      <c r="B8856" s="134"/>
    </row>
    <row r="8857" spans="2:2">
      <c r="B8857" s="134"/>
    </row>
    <row r="8858" spans="2:2">
      <c r="B8858" s="134"/>
    </row>
    <row r="8859" spans="2:2">
      <c r="B8859" s="134"/>
    </row>
    <row r="8860" spans="2:2">
      <c r="B8860" s="134"/>
    </row>
    <row r="8861" spans="2:2">
      <c r="B8861" s="134"/>
    </row>
    <row r="8862" spans="2:2">
      <c r="B8862" s="134"/>
    </row>
    <row r="8863" spans="2:2">
      <c r="B8863" s="134"/>
    </row>
    <row r="8864" spans="2:2">
      <c r="B8864" s="134"/>
    </row>
    <row r="8865" spans="2:2">
      <c r="B8865" s="134"/>
    </row>
    <row r="8866" spans="2:2">
      <c r="B8866" s="134"/>
    </row>
    <row r="8867" spans="2:2">
      <c r="B8867" s="134"/>
    </row>
    <row r="8868" spans="2:2">
      <c r="B8868" s="134"/>
    </row>
    <row r="8869" spans="2:2">
      <c r="B8869" s="134"/>
    </row>
    <row r="8870" spans="2:2">
      <c r="B8870" s="134"/>
    </row>
    <row r="8871" spans="2:2">
      <c r="B8871" s="134"/>
    </row>
    <row r="8872" spans="2:2">
      <c r="B8872" s="134"/>
    </row>
    <row r="8873" spans="2:2">
      <c r="B8873" s="134"/>
    </row>
    <row r="8874" spans="2:2">
      <c r="B8874" s="134"/>
    </row>
    <row r="8875" spans="2:2">
      <c r="B8875" s="134"/>
    </row>
    <row r="8876" spans="2:2">
      <c r="B8876" s="134"/>
    </row>
    <row r="8877" spans="2:2">
      <c r="B8877" s="134"/>
    </row>
    <row r="8878" spans="2:2">
      <c r="B8878" s="134"/>
    </row>
    <row r="8879" spans="2:2">
      <c r="B8879" s="134"/>
    </row>
    <row r="8880" spans="2:2">
      <c r="B8880" s="134"/>
    </row>
    <row r="8881" spans="2:2">
      <c r="B8881" s="134"/>
    </row>
    <row r="8882" spans="2:2">
      <c r="B8882" s="134"/>
    </row>
    <row r="8883" spans="2:2">
      <c r="B8883" s="134"/>
    </row>
    <row r="8884" spans="2:2">
      <c r="B8884" s="134"/>
    </row>
    <row r="8885" spans="2:2">
      <c r="B8885" s="134"/>
    </row>
    <row r="8886" spans="2:2">
      <c r="B8886" s="134"/>
    </row>
    <row r="8887" spans="2:2">
      <c r="B8887" s="134"/>
    </row>
    <row r="8888" spans="2:2">
      <c r="B8888" s="134"/>
    </row>
    <row r="8889" spans="2:2">
      <c r="B8889" s="134"/>
    </row>
    <row r="8890" spans="2:2">
      <c r="B8890" s="134"/>
    </row>
    <row r="8891" spans="2:2">
      <c r="B8891" s="134"/>
    </row>
    <row r="8892" spans="2:2">
      <c r="B8892" s="134"/>
    </row>
    <row r="8893" spans="2:2">
      <c r="B8893" s="134"/>
    </row>
    <row r="8894" spans="2:2">
      <c r="B8894" s="134"/>
    </row>
    <row r="8895" spans="2:2">
      <c r="B8895" s="134"/>
    </row>
    <row r="8896" spans="2:2">
      <c r="B8896" s="134"/>
    </row>
    <row r="8897" spans="2:2">
      <c r="B8897" s="134"/>
    </row>
    <row r="8898" spans="2:2">
      <c r="B8898" s="134"/>
    </row>
    <row r="8899" spans="2:2">
      <c r="B8899" s="134"/>
    </row>
    <row r="8900" spans="2:2">
      <c r="B8900" s="134"/>
    </row>
    <row r="8901" spans="2:2">
      <c r="B8901" s="134"/>
    </row>
    <row r="8902" spans="2:2">
      <c r="B8902" s="134"/>
    </row>
    <row r="8903" spans="2:2">
      <c r="B8903" s="134"/>
    </row>
    <row r="8904" spans="2:2">
      <c r="B8904" s="134"/>
    </row>
    <row r="8905" spans="2:2">
      <c r="B8905" s="134"/>
    </row>
    <row r="8906" spans="2:2">
      <c r="B8906" s="134"/>
    </row>
    <row r="8907" spans="2:2">
      <c r="B8907" s="134"/>
    </row>
    <row r="8908" spans="2:2">
      <c r="B8908" s="134"/>
    </row>
    <row r="8909" spans="2:2">
      <c r="B8909" s="134"/>
    </row>
    <row r="8910" spans="2:2">
      <c r="B8910" s="134"/>
    </row>
    <row r="8911" spans="2:2">
      <c r="B8911" s="134"/>
    </row>
    <row r="8912" spans="2:2">
      <c r="B8912" s="134"/>
    </row>
    <row r="8913" spans="2:2">
      <c r="B8913" s="134"/>
    </row>
    <row r="8914" spans="2:2">
      <c r="B8914" s="134"/>
    </row>
    <row r="8915" spans="2:2">
      <c r="B8915" s="134"/>
    </row>
    <row r="8916" spans="2:2">
      <c r="B8916" s="134"/>
    </row>
    <row r="8917" spans="2:2">
      <c r="B8917" s="134"/>
    </row>
    <row r="8918" spans="2:2">
      <c r="B8918" s="134"/>
    </row>
    <row r="8919" spans="2:2">
      <c r="B8919" s="134"/>
    </row>
    <row r="8920" spans="2:2">
      <c r="B8920" s="134"/>
    </row>
    <row r="8921" spans="2:2">
      <c r="B8921" s="134"/>
    </row>
    <row r="8922" spans="2:2">
      <c r="B8922" s="134"/>
    </row>
    <row r="8923" spans="2:2">
      <c r="B8923" s="134"/>
    </row>
    <row r="8924" spans="2:2">
      <c r="B8924" s="134"/>
    </row>
    <row r="8925" spans="2:2">
      <c r="B8925" s="134"/>
    </row>
    <row r="8926" spans="2:2">
      <c r="B8926" s="134"/>
    </row>
    <row r="8927" spans="2:2">
      <c r="B8927" s="134"/>
    </row>
    <row r="8928" spans="2:2">
      <c r="B8928" s="134"/>
    </row>
    <row r="8929" spans="2:2">
      <c r="B8929" s="134"/>
    </row>
    <row r="8930" spans="2:2">
      <c r="B8930" s="134"/>
    </row>
    <row r="8931" spans="2:2">
      <c r="B8931" s="134"/>
    </row>
    <row r="8932" spans="2:2">
      <c r="B8932" s="134"/>
    </row>
    <row r="8933" spans="2:2">
      <c r="B8933" s="134"/>
    </row>
    <row r="8934" spans="2:2">
      <c r="B8934" s="134"/>
    </row>
    <row r="8935" spans="2:2">
      <c r="B8935" s="134"/>
    </row>
    <row r="8936" spans="2:2">
      <c r="B8936" s="134"/>
    </row>
    <row r="8937" spans="2:2">
      <c r="B8937" s="134"/>
    </row>
    <row r="8938" spans="2:2">
      <c r="B8938" s="134"/>
    </row>
    <row r="8939" spans="2:2">
      <c r="B8939" s="134"/>
    </row>
    <row r="8940" spans="2:2">
      <c r="B8940" s="134"/>
    </row>
    <row r="8941" spans="2:2">
      <c r="B8941" s="134"/>
    </row>
    <row r="8942" spans="2:2">
      <c r="B8942" s="134"/>
    </row>
    <row r="8943" spans="2:2">
      <c r="B8943" s="134"/>
    </row>
    <row r="8944" spans="2:2">
      <c r="B8944" s="134"/>
    </row>
    <row r="8945" spans="2:2">
      <c r="B8945" s="134"/>
    </row>
    <row r="8946" spans="2:2">
      <c r="B8946" s="134"/>
    </row>
    <row r="8947" spans="2:2">
      <c r="B8947" s="134"/>
    </row>
    <row r="8948" spans="2:2">
      <c r="B8948" s="134"/>
    </row>
    <row r="8949" spans="2:2">
      <c r="B8949" s="134"/>
    </row>
    <row r="8950" spans="2:2">
      <c r="B8950" s="134"/>
    </row>
    <row r="8951" spans="2:2">
      <c r="B8951" s="134"/>
    </row>
    <row r="8952" spans="2:2">
      <c r="B8952" s="134"/>
    </row>
    <row r="8953" spans="2:2">
      <c r="B8953" s="134"/>
    </row>
    <row r="8954" spans="2:2">
      <c r="B8954" s="134"/>
    </row>
    <row r="8955" spans="2:2">
      <c r="B8955" s="134"/>
    </row>
    <row r="8956" spans="2:2">
      <c r="B8956" s="134"/>
    </row>
    <row r="8957" spans="2:2">
      <c r="B8957" s="134"/>
    </row>
    <row r="8958" spans="2:2">
      <c r="B8958" s="134"/>
    </row>
    <row r="8959" spans="2:2">
      <c r="B8959" s="134"/>
    </row>
    <row r="8960" spans="2:2">
      <c r="B8960" s="134"/>
    </row>
    <row r="8961" spans="2:2">
      <c r="B8961" s="134"/>
    </row>
    <row r="8962" spans="2:2">
      <c r="B8962" s="134"/>
    </row>
    <row r="8963" spans="2:2">
      <c r="B8963" s="134"/>
    </row>
    <row r="8964" spans="2:2">
      <c r="B8964" s="134"/>
    </row>
    <row r="8965" spans="2:2">
      <c r="B8965" s="134"/>
    </row>
    <row r="8966" spans="2:2">
      <c r="B8966" s="134"/>
    </row>
    <row r="8967" spans="2:2">
      <c r="B8967" s="134"/>
    </row>
    <row r="8968" spans="2:2">
      <c r="B8968" s="134"/>
    </row>
    <row r="8969" spans="2:2">
      <c r="B8969" s="134"/>
    </row>
    <row r="8970" spans="2:2">
      <c r="B8970" s="134"/>
    </row>
    <row r="8971" spans="2:2">
      <c r="B8971" s="134"/>
    </row>
    <row r="8972" spans="2:2">
      <c r="B8972" s="134"/>
    </row>
    <row r="8973" spans="2:2">
      <c r="B8973" s="134"/>
    </row>
    <row r="8974" spans="2:2">
      <c r="B8974" s="134"/>
    </row>
    <row r="8975" spans="2:2">
      <c r="B8975" s="134"/>
    </row>
    <row r="8976" spans="2:2">
      <c r="B8976" s="134"/>
    </row>
    <row r="8977" spans="2:2">
      <c r="B8977" s="134"/>
    </row>
    <row r="8978" spans="2:2">
      <c r="B8978" s="134"/>
    </row>
    <row r="8979" spans="2:2">
      <c r="B8979" s="134"/>
    </row>
    <row r="8980" spans="2:2">
      <c r="B8980" s="134"/>
    </row>
    <row r="8981" spans="2:2">
      <c r="B8981" s="134"/>
    </row>
    <row r="8982" spans="2:2">
      <c r="B8982" s="134"/>
    </row>
    <row r="8983" spans="2:2">
      <c r="B8983" s="134"/>
    </row>
    <row r="8984" spans="2:2">
      <c r="B8984" s="134"/>
    </row>
    <row r="8985" spans="2:2">
      <c r="B8985" s="134"/>
    </row>
    <row r="8986" spans="2:2">
      <c r="B8986" s="134"/>
    </row>
    <row r="8987" spans="2:2">
      <c r="B8987" s="134"/>
    </row>
    <row r="8988" spans="2:2">
      <c r="B8988" s="134"/>
    </row>
    <row r="8989" spans="2:2">
      <c r="B8989" s="134"/>
    </row>
    <row r="8990" spans="2:2">
      <c r="B8990" s="134"/>
    </row>
    <row r="8991" spans="2:2">
      <c r="B8991" s="134"/>
    </row>
    <row r="8992" spans="2:2">
      <c r="B8992" s="134"/>
    </row>
    <row r="8993" spans="2:2">
      <c r="B8993" s="134"/>
    </row>
    <row r="8994" spans="2:2">
      <c r="B8994" s="134"/>
    </row>
    <row r="8995" spans="2:2">
      <c r="B8995" s="134"/>
    </row>
    <row r="8996" spans="2:2">
      <c r="B8996" s="134"/>
    </row>
    <row r="8997" spans="2:2">
      <c r="B8997" s="134"/>
    </row>
    <row r="8998" spans="2:2">
      <c r="B8998" s="134"/>
    </row>
    <row r="8999" spans="2:2">
      <c r="B8999" s="134"/>
    </row>
    <row r="9000" spans="2:2">
      <c r="B9000" s="134"/>
    </row>
    <row r="9001" spans="2:2">
      <c r="B9001" s="134"/>
    </row>
    <row r="9002" spans="2:2">
      <c r="B9002" s="134"/>
    </row>
    <row r="9003" spans="2:2">
      <c r="B9003" s="134"/>
    </row>
    <row r="9004" spans="2:2">
      <c r="B9004" s="134"/>
    </row>
    <row r="9005" spans="2:2">
      <c r="B9005" s="134"/>
    </row>
    <row r="9006" spans="2:2">
      <c r="B9006" s="134"/>
    </row>
    <row r="9007" spans="2:2">
      <c r="B9007" s="134"/>
    </row>
    <row r="9008" spans="2:2">
      <c r="B9008" s="134"/>
    </row>
    <row r="9009" spans="2:2">
      <c r="B9009" s="134"/>
    </row>
    <row r="9010" spans="2:2">
      <c r="B9010" s="134"/>
    </row>
    <row r="9011" spans="2:2">
      <c r="B9011" s="134"/>
    </row>
    <row r="9012" spans="2:2">
      <c r="B9012" s="134"/>
    </row>
    <row r="9013" spans="2:2">
      <c r="B9013" s="134"/>
    </row>
    <row r="9014" spans="2:2">
      <c r="B9014" s="134"/>
    </row>
    <row r="9015" spans="2:2">
      <c r="B9015" s="134"/>
    </row>
    <row r="9016" spans="2:2">
      <c r="B9016" s="134"/>
    </row>
    <row r="9017" spans="2:2">
      <c r="B9017" s="134"/>
    </row>
    <row r="9018" spans="2:2">
      <c r="B9018" s="134"/>
    </row>
    <row r="9019" spans="2:2">
      <c r="B9019" s="134"/>
    </row>
    <row r="9020" spans="2:2">
      <c r="B9020" s="134"/>
    </row>
    <row r="9021" spans="2:2">
      <c r="B9021" s="134"/>
    </row>
    <row r="9022" spans="2:2">
      <c r="B9022" s="134"/>
    </row>
    <row r="9023" spans="2:2">
      <c r="B9023" s="134"/>
    </row>
    <row r="9024" spans="2:2">
      <c r="B9024" s="134"/>
    </row>
    <row r="9025" spans="2:2">
      <c r="B9025" s="134"/>
    </row>
    <row r="9026" spans="2:2">
      <c r="B9026" s="134"/>
    </row>
    <row r="9027" spans="2:2">
      <c r="B9027" s="134"/>
    </row>
    <row r="9028" spans="2:2">
      <c r="B9028" s="134"/>
    </row>
    <row r="9029" spans="2:2">
      <c r="B9029" s="134"/>
    </row>
    <row r="9030" spans="2:2">
      <c r="B9030" s="134"/>
    </row>
    <row r="9031" spans="2:2">
      <c r="B9031" s="134"/>
    </row>
    <row r="9032" spans="2:2">
      <c r="B9032" s="134"/>
    </row>
    <row r="9033" spans="2:2">
      <c r="B9033" s="134"/>
    </row>
    <row r="9034" spans="2:2">
      <c r="B9034" s="134"/>
    </row>
    <row r="9035" spans="2:2">
      <c r="B9035" s="134"/>
    </row>
    <row r="9036" spans="2:2">
      <c r="B9036" s="134"/>
    </row>
    <row r="9037" spans="2:2">
      <c r="B9037" s="134"/>
    </row>
    <row r="9038" spans="2:2">
      <c r="B9038" s="134"/>
    </row>
    <row r="9039" spans="2:2">
      <c r="B9039" s="134"/>
    </row>
    <row r="9040" spans="2:2">
      <c r="B9040" s="134"/>
    </row>
    <row r="9041" spans="2:2">
      <c r="B9041" s="134"/>
    </row>
    <row r="9042" spans="2:2">
      <c r="B9042" s="134"/>
    </row>
    <row r="9043" spans="2:2">
      <c r="B9043" s="134"/>
    </row>
    <row r="9044" spans="2:2">
      <c r="B9044" s="134"/>
    </row>
    <row r="9045" spans="2:2">
      <c r="B9045" s="134"/>
    </row>
    <row r="9046" spans="2:2">
      <c r="B9046" s="134"/>
    </row>
    <row r="9047" spans="2:2">
      <c r="B9047" s="134"/>
    </row>
    <row r="9048" spans="2:2">
      <c r="B9048" s="134"/>
    </row>
    <row r="9049" spans="2:2">
      <c r="B9049" s="134"/>
    </row>
    <row r="9050" spans="2:2">
      <c r="B9050" s="134"/>
    </row>
    <row r="9051" spans="2:2">
      <c r="B9051" s="134"/>
    </row>
    <row r="9052" spans="2:2">
      <c r="B9052" s="134"/>
    </row>
    <row r="9053" spans="2:2">
      <c r="B9053" s="134"/>
    </row>
    <row r="9054" spans="2:2">
      <c r="B9054" s="134"/>
    </row>
    <row r="9055" spans="2:2">
      <c r="B9055" s="134"/>
    </row>
    <row r="9056" spans="2:2">
      <c r="B9056" s="134"/>
    </row>
    <row r="9057" spans="2:2">
      <c r="B9057" s="134"/>
    </row>
    <row r="9058" spans="2:2">
      <c r="B9058" s="134"/>
    </row>
    <row r="9059" spans="2:2">
      <c r="B9059" s="134"/>
    </row>
    <row r="9060" spans="2:2">
      <c r="B9060" s="134"/>
    </row>
    <row r="9061" spans="2:2">
      <c r="B9061" s="134"/>
    </row>
    <row r="9062" spans="2:2">
      <c r="B9062" s="134"/>
    </row>
    <row r="9063" spans="2:2">
      <c r="B9063" s="134"/>
    </row>
    <row r="9064" spans="2:2">
      <c r="B9064" s="134"/>
    </row>
    <row r="9065" spans="2:2">
      <c r="B9065" s="134"/>
    </row>
    <row r="9066" spans="2:2">
      <c r="B9066" s="134"/>
    </row>
    <row r="9067" spans="2:2">
      <c r="B9067" s="134"/>
    </row>
    <row r="9068" spans="2:2">
      <c r="B9068" s="134"/>
    </row>
    <row r="9069" spans="2:2">
      <c r="B9069" s="134"/>
    </row>
    <row r="9070" spans="2:2">
      <c r="B9070" s="134"/>
    </row>
    <row r="9071" spans="2:2">
      <c r="B9071" s="134"/>
    </row>
    <row r="9072" spans="2:2">
      <c r="B9072" s="134"/>
    </row>
    <row r="9073" spans="2:2">
      <c r="B9073" s="134"/>
    </row>
    <row r="9074" spans="2:2">
      <c r="B9074" s="134"/>
    </row>
    <row r="9075" spans="2:2">
      <c r="B9075" s="134"/>
    </row>
    <row r="9076" spans="2:2">
      <c r="B9076" s="134"/>
    </row>
    <row r="9077" spans="2:2">
      <c r="B9077" s="134"/>
    </row>
    <row r="9078" spans="2:2">
      <c r="B9078" s="134"/>
    </row>
    <row r="9079" spans="2:2">
      <c r="B9079" s="134"/>
    </row>
    <row r="9080" spans="2:2">
      <c r="B9080" s="134"/>
    </row>
    <row r="9081" spans="2:2">
      <c r="B9081" s="134"/>
    </row>
    <row r="9082" spans="2:2">
      <c r="B9082" s="134"/>
    </row>
    <row r="9083" spans="2:2">
      <c r="B9083" s="134"/>
    </row>
    <row r="9084" spans="2:2">
      <c r="B9084" s="134"/>
    </row>
    <row r="9085" spans="2:2">
      <c r="B9085" s="134"/>
    </row>
    <row r="9086" spans="2:2">
      <c r="B9086" s="134"/>
    </row>
    <row r="9087" spans="2:2">
      <c r="B9087" s="134"/>
    </row>
    <row r="9088" spans="2:2">
      <c r="B9088" s="134"/>
    </row>
    <row r="9089" spans="2:2">
      <c r="B9089" s="134"/>
    </row>
    <row r="9090" spans="2:2">
      <c r="B9090" s="134"/>
    </row>
    <row r="9091" spans="2:2">
      <c r="B9091" s="134"/>
    </row>
    <row r="9092" spans="2:2">
      <c r="B9092" s="134"/>
    </row>
    <row r="9093" spans="2:2">
      <c r="B9093" s="134"/>
    </row>
    <row r="9094" spans="2:2">
      <c r="B9094" s="134"/>
    </row>
    <row r="9095" spans="2:2">
      <c r="B9095" s="134"/>
    </row>
    <row r="9096" spans="2:2">
      <c r="B9096" s="134"/>
    </row>
    <row r="9097" spans="2:2">
      <c r="B9097" s="134"/>
    </row>
    <row r="9098" spans="2:2">
      <c r="B9098" s="134"/>
    </row>
    <row r="9099" spans="2:2">
      <c r="B9099" s="134"/>
    </row>
    <row r="9100" spans="2:2">
      <c r="B9100" s="134"/>
    </row>
    <row r="9101" spans="2:2">
      <c r="B9101" s="134"/>
    </row>
    <row r="9102" spans="2:2">
      <c r="B9102" s="134"/>
    </row>
    <row r="9103" spans="2:2">
      <c r="B9103" s="134"/>
    </row>
    <row r="9104" spans="2:2">
      <c r="B9104" s="134"/>
    </row>
    <row r="9105" spans="2:2">
      <c r="B9105" s="134"/>
    </row>
    <row r="9106" spans="2:2">
      <c r="B9106" s="134"/>
    </row>
    <row r="9107" spans="2:2">
      <c r="B9107" s="134"/>
    </row>
    <row r="9108" spans="2:2">
      <c r="B9108" s="134"/>
    </row>
    <row r="9109" spans="2:2">
      <c r="B9109" s="134"/>
    </row>
    <row r="9110" spans="2:2">
      <c r="B9110" s="134"/>
    </row>
    <row r="9111" spans="2:2">
      <c r="B9111" s="134"/>
    </row>
    <row r="9112" spans="2:2">
      <c r="B9112" s="134"/>
    </row>
    <row r="9113" spans="2:2">
      <c r="B9113" s="134"/>
    </row>
    <row r="9114" spans="2:2">
      <c r="B9114" s="134"/>
    </row>
    <row r="9115" spans="2:2">
      <c r="B9115" s="134"/>
    </row>
    <row r="9116" spans="2:2">
      <c r="B9116" s="134"/>
    </row>
    <row r="9117" spans="2:2">
      <c r="B9117" s="134"/>
    </row>
    <row r="9118" spans="2:2">
      <c r="B9118" s="134"/>
    </row>
    <row r="9119" spans="2:2">
      <c r="B9119" s="134"/>
    </row>
    <row r="9120" spans="2:2">
      <c r="B9120" s="134"/>
    </row>
    <row r="9121" spans="2:2">
      <c r="B9121" s="134"/>
    </row>
    <row r="9122" spans="2:2">
      <c r="B9122" s="134"/>
    </row>
    <row r="9123" spans="2:2">
      <c r="B9123" s="134"/>
    </row>
    <row r="9124" spans="2:2">
      <c r="B9124" s="134"/>
    </row>
    <row r="9125" spans="2:2">
      <c r="B9125" s="134"/>
    </row>
    <row r="9126" spans="2:2">
      <c r="B9126" s="134"/>
    </row>
    <row r="9127" spans="2:2">
      <c r="B9127" s="134"/>
    </row>
    <row r="9128" spans="2:2">
      <c r="B9128" s="134"/>
    </row>
    <row r="9129" spans="2:2">
      <c r="B9129" s="134"/>
    </row>
    <row r="9130" spans="2:2">
      <c r="B9130" s="134"/>
    </row>
    <row r="9131" spans="2:2">
      <c r="B9131" s="134"/>
    </row>
    <row r="9132" spans="2:2">
      <c r="B9132" s="134"/>
    </row>
    <row r="9133" spans="2:2">
      <c r="B9133" s="134"/>
    </row>
    <row r="9134" spans="2:2">
      <c r="B9134" s="134"/>
    </row>
    <row r="9135" spans="2:2">
      <c r="B9135" s="134"/>
    </row>
    <row r="9136" spans="2:2">
      <c r="B9136" s="134"/>
    </row>
    <row r="9137" spans="2:2">
      <c r="B9137" s="134"/>
    </row>
    <row r="9138" spans="2:2">
      <c r="B9138" s="134"/>
    </row>
    <row r="9139" spans="2:2">
      <c r="B9139" s="134"/>
    </row>
    <row r="9140" spans="2:2">
      <c r="B9140" s="134"/>
    </row>
    <row r="9141" spans="2:2">
      <c r="B9141" s="134"/>
    </row>
    <row r="9142" spans="2:2">
      <c r="B9142" s="134"/>
    </row>
    <row r="9143" spans="2:2">
      <c r="B9143" s="134"/>
    </row>
    <row r="9144" spans="2:2">
      <c r="B9144" s="134"/>
    </row>
    <row r="9145" spans="2:2">
      <c r="B9145" s="134"/>
    </row>
    <row r="9146" spans="2:2">
      <c r="B9146" s="134"/>
    </row>
    <row r="9147" spans="2:2">
      <c r="B9147" s="134"/>
    </row>
    <row r="9148" spans="2:2">
      <c r="B9148" s="134"/>
    </row>
    <row r="9149" spans="2:2">
      <c r="B9149" s="134"/>
    </row>
    <row r="9150" spans="2:2">
      <c r="B9150" s="134"/>
    </row>
    <row r="9151" spans="2:2">
      <c r="B9151" s="134"/>
    </row>
    <row r="9152" spans="2:2">
      <c r="B9152" s="134"/>
    </row>
    <row r="9153" spans="2:2">
      <c r="B9153" s="134"/>
    </row>
    <row r="9154" spans="2:2">
      <c r="B9154" s="134"/>
    </row>
    <row r="9155" spans="2:2">
      <c r="B9155" s="134"/>
    </row>
    <row r="9156" spans="2:2">
      <c r="B9156" s="134"/>
    </row>
    <row r="9157" spans="2:2">
      <c r="B9157" s="134"/>
    </row>
    <row r="9158" spans="2:2">
      <c r="B9158" s="134"/>
    </row>
    <row r="9159" spans="2:2">
      <c r="B9159" s="134"/>
    </row>
    <row r="9160" spans="2:2">
      <c r="B9160" s="134"/>
    </row>
    <row r="9161" spans="2:2">
      <c r="B9161" s="134"/>
    </row>
    <row r="9162" spans="2:2">
      <c r="B9162" s="134"/>
    </row>
    <row r="9163" spans="2:2">
      <c r="B9163" s="134"/>
    </row>
    <row r="9164" spans="2:2">
      <c r="B9164" s="134"/>
    </row>
    <row r="9165" spans="2:2">
      <c r="B9165" s="134"/>
    </row>
    <row r="9166" spans="2:2">
      <c r="B9166" s="134"/>
    </row>
    <row r="9167" spans="2:2">
      <c r="B9167" s="134"/>
    </row>
    <row r="9168" spans="2:2">
      <c r="B9168" s="134"/>
    </row>
    <row r="9169" spans="2:2">
      <c r="B9169" s="134"/>
    </row>
    <row r="9170" spans="2:2">
      <c r="B9170" s="134"/>
    </row>
    <row r="9171" spans="2:2">
      <c r="B9171" s="134"/>
    </row>
    <row r="9172" spans="2:2">
      <c r="B9172" s="134"/>
    </row>
    <row r="9173" spans="2:2">
      <c r="B9173" s="134"/>
    </row>
    <row r="9174" spans="2:2">
      <c r="B9174" s="134"/>
    </row>
    <row r="9175" spans="2:2">
      <c r="B9175" s="134"/>
    </row>
    <row r="9176" spans="2:2">
      <c r="B9176" s="134"/>
    </row>
    <row r="9177" spans="2:2">
      <c r="B9177" s="134"/>
    </row>
    <row r="9178" spans="2:2">
      <c r="B9178" s="134"/>
    </row>
    <row r="9179" spans="2:2">
      <c r="B9179" s="134"/>
    </row>
    <row r="9180" spans="2:2">
      <c r="B9180" s="134"/>
    </row>
    <row r="9181" spans="2:2">
      <c r="B9181" s="134"/>
    </row>
    <row r="9182" spans="2:2">
      <c r="B9182" s="134"/>
    </row>
    <row r="9183" spans="2:2">
      <c r="B9183" s="134"/>
    </row>
    <row r="9184" spans="2:2">
      <c r="B9184" s="134"/>
    </row>
    <row r="9185" spans="2:2">
      <c r="B9185" s="134"/>
    </row>
    <row r="9186" spans="2:2">
      <c r="B9186" s="134"/>
    </row>
    <row r="9187" spans="2:2">
      <c r="B9187" s="134"/>
    </row>
    <row r="9188" spans="2:2">
      <c r="B9188" s="134"/>
    </row>
    <row r="9189" spans="2:2">
      <c r="B9189" s="134"/>
    </row>
    <row r="9190" spans="2:2">
      <c r="B9190" s="134"/>
    </row>
    <row r="9191" spans="2:2">
      <c r="B9191" s="134"/>
    </row>
    <row r="9192" spans="2:2">
      <c r="B9192" s="134"/>
    </row>
    <row r="9193" spans="2:2">
      <c r="B9193" s="134"/>
    </row>
    <row r="9194" spans="2:2">
      <c r="B9194" s="134"/>
    </row>
    <row r="9195" spans="2:2">
      <c r="B9195" s="134"/>
    </row>
    <row r="9196" spans="2:2">
      <c r="B9196" s="134"/>
    </row>
    <row r="9197" spans="2:2">
      <c r="B9197" s="134"/>
    </row>
    <row r="9198" spans="2:2">
      <c r="B9198" s="134"/>
    </row>
    <row r="9199" spans="2:2">
      <c r="B9199" s="134"/>
    </row>
    <row r="9200" spans="2:2">
      <c r="B9200" s="134"/>
    </row>
    <row r="9201" spans="2:2">
      <c r="B9201" s="134"/>
    </row>
    <row r="9202" spans="2:2">
      <c r="B9202" s="134"/>
    </row>
    <row r="9203" spans="2:2">
      <c r="B9203" s="134"/>
    </row>
    <row r="9204" spans="2:2">
      <c r="B9204" s="134"/>
    </row>
    <row r="9205" spans="2:2">
      <c r="B9205" s="134"/>
    </row>
    <row r="9206" spans="2:2">
      <c r="B9206" s="134"/>
    </row>
    <row r="9207" spans="2:2">
      <c r="B9207" s="134"/>
    </row>
    <row r="9208" spans="2:2">
      <c r="B9208" s="134"/>
    </row>
    <row r="9209" spans="2:2">
      <c r="B9209" s="134"/>
    </row>
    <row r="9210" spans="2:2">
      <c r="B9210" s="134"/>
    </row>
    <row r="9211" spans="2:2">
      <c r="B9211" s="134"/>
    </row>
    <row r="9212" spans="2:2">
      <c r="B9212" s="134"/>
    </row>
    <row r="9213" spans="2:2">
      <c r="B9213" s="134"/>
    </row>
    <row r="9214" spans="2:2">
      <c r="B9214" s="134"/>
    </row>
    <row r="9215" spans="2:2">
      <c r="B9215" s="134"/>
    </row>
    <row r="9216" spans="2:2">
      <c r="B9216" s="134"/>
    </row>
    <row r="9217" spans="2:2">
      <c r="B9217" s="134"/>
    </row>
    <row r="9218" spans="2:2">
      <c r="B9218" s="134"/>
    </row>
    <row r="9219" spans="2:2">
      <c r="B9219" s="134"/>
    </row>
    <row r="9220" spans="2:2">
      <c r="B9220" s="134"/>
    </row>
    <row r="9221" spans="2:2">
      <c r="B9221" s="134"/>
    </row>
    <row r="9222" spans="2:2">
      <c r="B9222" s="134"/>
    </row>
    <row r="9223" spans="2:2">
      <c r="B9223" s="134"/>
    </row>
    <row r="9224" spans="2:2">
      <c r="B9224" s="134"/>
    </row>
    <row r="9225" spans="2:2">
      <c r="B9225" s="134"/>
    </row>
    <row r="9226" spans="2:2">
      <c r="B9226" s="134"/>
    </row>
    <row r="9227" spans="2:2">
      <c r="B9227" s="134"/>
    </row>
    <row r="9228" spans="2:2">
      <c r="B9228" s="134"/>
    </row>
    <row r="9229" spans="2:2">
      <c r="B9229" s="134"/>
    </row>
    <row r="9230" spans="2:2">
      <c r="B9230" s="134"/>
    </row>
    <row r="9231" spans="2:2">
      <c r="B9231" s="134"/>
    </row>
    <row r="9232" spans="2:2">
      <c r="B9232" s="134"/>
    </row>
    <row r="9233" spans="2:2">
      <c r="B9233" s="134"/>
    </row>
    <row r="9234" spans="2:2">
      <c r="B9234" s="134"/>
    </row>
    <row r="9235" spans="2:2">
      <c r="B9235" s="134"/>
    </row>
    <row r="9236" spans="2:2">
      <c r="B9236" s="134"/>
    </row>
    <row r="9237" spans="2:2">
      <c r="B9237" s="134"/>
    </row>
    <row r="9238" spans="2:2">
      <c r="B9238" s="134"/>
    </row>
    <row r="9239" spans="2:2">
      <c r="B9239" s="134"/>
    </row>
    <row r="9240" spans="2:2">
      <c r="B9240" s="134"/>
    </row>
    <row r="9241" spans="2:2">
      <c r="B9241" s="134"/>
    </row>
    <row r="9242" spans="2:2">
      <c r="B9242" s="134"/>
    </row>
    <row r="9243" spans="2:2">
      <c r="B9243" s="134"/>
    </row>
    <row r="9244" spans="2:2">
      <c r="B9244" s="134"/>
    </row>
    <row r="9245" spans="2:2">
      <c r="B9245" s="134"/>
    </row>
    <row r="9246" spans="2:2">
      <c r="B9246" s="134"/>
    </row>
    <row r="9247" spans="2:2">
      <c r="B9247" s="134"/>
    </row>
    <row r="9248" spans="2:2">
      <c r="B9248" s="134"/>
    </row>
    <row r="9249" spans="2:2">
      <c r="B9249" s="134"/>
    </row>
    <row r="9250" spans="2:2">
      <c r="B9250" s="134"/>
    </row>
    <row r="9251" spans="2:2">
      <c r="B9251" s="134"/>
    </row>
    <row r="9252" spans="2:2">
      <c r="B9252" s="134"/>
    </row>
    <row r="9253" spans="2:2">
      <c r="B9253" s="134"/>
    </row>
    <row r="9254" spans="2:2">
      <c r="B9254" s="134"/>
    </row>
    <row r="9255" spans="2:2">
      <c r="B9255" s="134"/>
    </row>
    <row r="9256" spans="2:2">
      <c r="B9256" s="134"/>
    </row>
    <row r="9257" spans="2:2">
      <c r="B9257" s="134"/>
    </row>
    <row r="9258" spans="2:2">
      <c r="B9258" s="134"/>
    </row>
    <row r="9259" spans="2:2">
      <c r="B9259" s="134"/>
    </row>
    <row r="9260" spans="2:2">
      <c r="B9260" s="134"/>
    </row>
    <row r="9261" spans="2:2">
      <c r="B9261" s="134"/>
    </row>
    <row r="9262" spans="2:2">
      <c r="B9262" s="134"/>
    </row>
    <row r="9263" spans="2:2">
      <c r="B9263" s="134"/>
    </row>
    <row r="9264" spans="2:2">
      <c r="B9264" s="134"/>
    </row>
    <row r="9265" spans="2:2">
      <c r="B9265" s="134"/>
    </row>
    <row r="9266" spans="2:2">
      <c r="B9266" s="134"/>
    </row>
    <row r="9267" spans="2:2">
      <c r="B9267" s="134"/>
    </row>
    <row r="9268" spans="2:2">
      <c r="B9268" s="134"/>
    </row>
    <row r="9269" spans="2:2">
      <c r="B9269" s="134"/>
    </row>
    <row r="9270" spans="2:2">
      <c r="B9270" s="134"/>
    </row>
    <row r="9271" spans="2:2">
      <c r="B9271" s="134"/>
    </row>
    <row r="9272" spans="2:2">
      <c r="B9272" s="134"/>
    </row>
    <row r="9273" spans="2:2">
      <c r="B9273" s="134"/>
    </row>
    <row r="9274" spans="2:2">
      <c r="B9274" s="134"/>
    </row>
    <row r="9275" spans="2:2">
      <c r="B9275" s="134"/>
    </row>
    <row r="9276" spans="2:2">
      <c r="B9276" s="134"/>
    </row>
    <row r="9277" spans="2:2">
      <c r="B9277" s="134"/>
    </row>
    <row r="9278" spans="2:2">
      <c r="B9278" s="134"/>
    </row>
    <row r="9279" spans="2:2">
      <c r="B9279" s="134"/>
    </row>
    <row r="9280" spans="2:2">
      <c r="B9280" s="134"/>
    </row>
    <row r="9281" spans="2:2">
      <c r="B9281" s="134"/>
    </row>
    <row r="9282" spans="2:2">
      <c r="B9282" s="134"/>
    </row>
    <row r="9283" spans="2:2">
      <c r="B9283" s="134"/>
    </row>
    <row r="9284" spans="2:2">
      <c r="B9284" s="134"/>
    </row>
    <row r="9285" spans="2:2">
      <c r="B9285" s="134"/>
    </row>
    <row r="9286" spans="2:2">
      <c r="B9286" s="134"/>
    </row>
    <row r="9287" spans="2:2">
      <c r="B9287" s="134"/>
    </row>
    <row r="9288" spans="2:2">
      <c r="B9288" s="134"/>
    </row>
    <row r="9289" spans="2:2">
      <c r="B9289" s="134"/>
    </row>
    <row r="9290" spans="2:2">
      <c r="B9290" s="134"/>
    </row>
    <row r="9291" spans="2:2">
      <c r="B9291" s="134"/>
    </row>
    <row r="9292" spans="2:2">
      <c r="B9292" s="134"/>
    </row>
    <row r="9293" spans="2:2">
      <c r="B9293" s="134"/>
    </row>
    <row r="9294" spans="2:2">
      <c r="B9294" s="134"/>
    </row>
    <row r="9295" spans="2:2">
      <c r="B9295" s="134"/>
    </row>
    <row r="9296" spans="2:2">
      <c r="B9296" s="134"/>
    </row>
    <row r="9297" spans="2:2">
      <c r="B9297" s="134"/>
    </row>
    <row r="9298" spans="2:2">
      <c r="B9298" s="134"/>
    </row>
    <row r="9299" spans="2:2">
      <c r="B9299" s="134"/>
    </row>
    <row r="9300" spans="2:2">
      <c r="B9300" s="134"/>
    </row>
    <row r="9301" spans="2:2">
      <c r="B9301" s="134"/>
    </row>
    <row r="9302" spans="2:2">
      <c r="B9302" s="134"/>
    </row>
    <row r="9303" spans="2:2">
      <c r="B9303" s="134"/>
    </row>
    <row r="9304" spans="2:2">
      <c r="B9304" s="134"/>
    </row>
    <row r="9305" spans="2:2">
      <c r="B9305" s="134"/>
    </row>
    <row r="9306" spans="2:2">
      <c r="B9306" s="134"/>
    </row>
    <row r="9307" spans="2:2">
      <c r="B9307" s="134"/>
    </row>
    <row r="9308" spans="2:2">
      <c r="B9308" s="134"/>
    </row>
    <row r="9309" spans="2:2">
      <c r="B9309" s="134"/>
    </row>
    <row r="9310" spans="2:2">
      <c r="B9310" s="134"/>
    </row>
    <row r="9311" spans="2:2">
      <c r="B9311" s="134"/>
    </row>
    <row r="9312" spans="2:2">
      <c r="B9312" s="134"/>
    </row>
    <row r="9313" spans="2:2">
      <c r="B9313" s="134"/>
    </row>
    <row r="9314" spans="2:2">
      <c r="B9314" s="134"/>
    </row>
    <row r="9315" spans="2:2">
      <c r="B9315" s="134"/>
    </row>
    <row r="9316" spans="2:2">
      <c r="B9316" s="134"/>
    </row>
    <row r="9317" spans="2:2">
      <c r="B9317" s="134"/>
    </row>
    <row r="9318" spans="2:2">
      <c r="B9318" s="134"/>
    </row>
    <row r="9319" spans="2:2">
      <c r="B9319" s="134"/>
    </row>
    <row r="9320" spans="2:2">
      <c r="B9320" s="134"/>
    </row>
    <row r="9321" spans="2:2">
      <c r="B9321" s="134"/>
    </row>
    <row r="9322" spans="2:2">
      <c r="B9322" s="134"/>
    </row>
    <row r="9323" spans="2:2">
      <c r="B9323" s="134"/>
    </row>
    <row r="9324" spans="2:2">
      <c r="B9324" s="134"/>
    </row>
    <row r="9325" spans="2:2">
      <c r="B9325" s="134"/>
    </row>
    <row r="9326" spans="2:2">
      <c r="B9326" s="134"/>
    </row>
    <row r="9327" spans="2:2">
      <c r="B9327" s="134"/>
    </row>
    <row r="9328" spans="2:2">
      <c r="B9328" s="134"/>
    </row>
    <row r="9329" spans="2:2">
      <c r="B9329" s="134"/>
    </row>
    <row r="9330" spans="2:2">
      <c r="B9330" s="134"/>
    </row>
    <row r="9331" spans="2:2">
      <c r="B9331" s="134"/>
    </row>
    <row r="9332" spans="2:2">
      <c r="B9332" s="134"/>
    </row>
    <row r="9333" spans="2:2">
      <c r="B9333" s="134"/>
    </row>
    <row r="9334" spans="2:2">
      <c r="B9334" s="134"/>
    </row>
    <row r="9335" spans="2:2">
      <c r="B9335" s="134"/>
    </row>
    <row r="9336" spans="2:2">
      <c r="B9336" s="134"/>
    </row>
    <row r="9337" spans="2:2">
      <c r="B9337" s="134"/>
    </row>
    <row r="9338" spans="2:2">
      <c r="B9338" s="134"/>
    </row>
    <row r="9339" spans="2:2">
      <c r="B9339" s="134"/>
    </row>
    <row r="9340" spans="2:2">
      <c r="B9340" s="134"/>
    </row>
    <row r="9341" spans="2:2">
      <c r="B9341" s="134"/>
    </row>
    <row r="9342" spans="2:2">
      <c r="B9342" s="134"/>
    </row>
    <row r="9343" spans="2:2">
      <c r="B9343" s="134"/>
    </row>
    <row r="9344" spans="2:2">
      <c r="B9344" s="134"/>
    </row>
    <row r="9345" spans="2:2">
      <c r="B9345" s="134"/>
    </row>
    <row r="9346" spans="2:2">
      <c r="B9346" s="134"/>
    </row>
    <row r="9347" spans="2:2">
      <c r="B9347" s="134"/>
    </row>
    <row r="9348" spans="2:2">
      <c r="B9348" s="134"/>
    </row>
    <row r="9349" spans="2:2">
      <c r="B9349" s="134"/>
    </row>
    <row r="9350" spans="2:2">
      <c r="B9350" s="134"/>
    </row>
    <row r="9351" spans="2:2">
      <c r="B9351" s="134"/>
    </row>
    <row r="9352" spans="2:2">
      <c r="B9352" s="134"/>
    </row>
    <row r="9353" spans="2:2">
      <c r="B9353" s="134"/>
    </row>
    <row r="9354" spans="2:2">
      <c r="B9354" s="134"/>
    </row>
    <row r="9355" spans="2:2">
      <c r="B9355" s="134"/>
    </row>
    <row r="9356" spans="2:2">
      <c r="B9356" s="134"/>
    </row>
    <row r="9357" spans="2:2">
      <c r="B9357" s="134"/>
    </row>
    <row r="9358" spans="2:2">
      <c r="B9358" s="134"/>
    </row>
    <row r="9359" spans="2:2">
      <c r="B9359" s="134"/>
    </row>
    <row r="9360" spans="2:2">
      <c r="B9360" s="134"/>
    </row>
    <row r="9361" spans="2:2">
      <c r="B9361" s="134"/>
    </row>
    <row r="9362" spans="2:2">
      <c r="B9362" s="134"/>
    </row>
    <row r="9363" spans="2:2">
      <c r="B9363" s="134"/>
    </row>
    <row r="9364" spans="2:2">
      <c r="B9364" s="134"/>
    </row>
    <row r="9365" spans="2:2">
      <c r="B9365" s="134"/>
    </row>
    <row r="9366" spans="2:2">
      <c r="B9366" s="134"/>
    </row>
    <row r="9367" spans="2:2">
      <c r="B9367" s="134"/>
    </row>
    <row r="9368" spans="2:2">
      <c r="B9368" s="134"/>
    </row>
    <row r="9369" spans="2:2">
      <c r="B9369" s="134"/>
    </row>
    <row r="9370" spans="2:2">
      <c r="B9370" s="134"/>
    </row>
    <row r="9371" spans="2:2">
      <c r="B9371" s="134"/>
    </row>
    <row r="9372" spans="2:2">
      <c r="B9372" s="134"/>
    </row>
    <row r="9373" spans="2:2">
      <c r="B9373" s="134"/>
    </row>
    <row r="9374" spans="2:2">
      <c r="B9374" s="134"/>
    </row>
    <row r="9375" spans="2:2">
      <c r="B9375" s="134"/>
    </row>
    <row r="9376" spans="2:2">
      <c r="B9376" s="134"/>
    </row>
    <row r="9377" spans="2:2">
      <c r="B9377" s="134"/>
    </row>
    <row r="9378" spans="2:2">
      <c r="B9378" s="134"/>
    </row>
    <row r="9379" spans="2:2">
      <c r="B9379" s="134"/>
    </row>
    <row r="9380" spans="2:2">
      <c r="B9380" s="134"/>
    </row>
    <row r="9381" spans="2:2">
      <c r="B9381" s="134"/>
    </row>
    <row r="9382" spans="2:2">
      <c r="B9382" s="134"/>
    </row>
    <row r="9383" spans="2:2">
      <c r="B9383" s="134"/>
    </row>
    <row r="9384" spans="2:2">
      <c r="B9384" s="134"/>
    </row>
    <row r="9385" spans="2:2">
      <c r="B9385" s="134"/>
    </row>
    <row r="9386" spans="2:2">
      <c r="B9386" s="134"/>
    </row>
    <row r="9387" spans="2:2">
      <c r="B9387" s="134"/>
    </row>
    <row r="9388" spans="2:2">
      <c r="B9388" s="134"/>
    </row>
    <row r="9389" spans="2:2">
      <c r="B9389" s="134"/>
    </row>
    <row r="9390" spans="2:2">
      <c r="B9390" s="134"/>
    </row>
    <row r="9391" spans="2:2">
      <c r="B9391" s="134"/>
    </row>
    <row r="9392" spans="2:2">
      <c r="B9392" s="134"/>
    </row>
    <row r="9393" spans="2:2">
      <c r="B9393" s="134"/>
    </row>
    <row r="9394" spans="2:2">
      <c r="B9394" s="134"/>
    </row>
    <row r="9395" spans="2:2">
      <c r="B9395" s="134"/>
    </row>
    <row r="9396" spans="2:2">
      <c r="B9396" s="134"/>
    </row>
    <row r="9397" spans="2:2">
      <c r="B9397" s="134"/>
    </row>
    <row r="9398" spans="2:2">
      <c r="B9398" s="134"/>
    </row>
    <row r="9399" spans="2:2">
      <c r="B9399" s="134"/>
    </row>
    <row r="9400" spans="2:2">
      <c r="B9400" s="134"/>
    </row>
    <row r="9401" spans="2:2">
      <c r="B9401" s="134"/>
    </row>
    <row r="9402" spans="2:2">
      <c r="B9402" s="134"/>
    </row>
    <row r="9403" spans="2:2">
      <c r="B9403" s="134"/>
    </row>
    <row r="9404" spans="2:2">
      <c r="B9404" s="134"/>
    </row>
    <row r="9405" spans="2:2">
      <c r="B9405" s="134"/>
    </row>
    <row r="9406" spans="2:2">
      <c r="B9406" s="134"/>
    </row>
    <row r="9407" spans="2:2">
      <c r="B9407" s="134"/>
    </row>
    <row r="9408" spans="2:2">
      <c r="B9408" s="134"/>
    </row>
    <row r="9409" spans="2:2">
      <c r="B9409" s="134"/>
    </row>
    <row r="9410" spans="2:2">
      <c r="B9410" s="134"/>
    </row>
    <row r="9411" spans="2:2">
      <c r="B9411" s="134"/>
    </row>
    <row r="9412" spans="2:2">
      <c r="B9412" s="134"/>
    </row>
    <row r="9413" spans="2:2">
      <c r="B9413" s="134"/>
    </row>
    <row r="9414" spans="2:2">
      <c r="B9414" s="134"/>
    </row>
    <row r="9415" spans="2:2">
      <c r="B9415" s="134"/>
    </row>
    <row r="9416" spans="2:2">
      <c r="B9416" s="134"/>
    </row>
    <row r="9417" spans="2:2">
      <c r="B9417" s="134"/>
    </row>
    <row r="9418" spans="2:2">
      <c r="B9418" s="134"/>
    </row>
    <row r="9419" spans="2:2">
      <c r="B9419" s="134"/>
    </row>
    <row r="9420" spans="2:2">
      <c r="B9420" s="134"/>
    </row>
    <row r="9421" spans="2:2">
      <c r="B9421" s="134"/>
    </row>
    <row r="9422" spans="2:2">
      <c r="B9422" s="134"/>
    </row>
    <row r="9423" spans="2:2">
      <c r="B9423" s="134"/>
    </row>
    <row r="9424" spans="2:2">
      <c r="B9424" s="134"/>
    </row>
    <row r="9425" spans="2:2">
      <c r="B9425" s="134"/>
    </row>
    <row r="9426" spans="2:2">
      <c r="B9426" s="134"/>
    </row>
    <row r="9427" spans="2:2">
      <c r="B9427" s="134"/>
    </row>
    <row r="9428" spans="2:2">
      <c r="B9428" s="134"/>
    </row>
    <row r="9429" spans="2:2">
      <c r="B9429" s="134"/>
    </row>
    <row r="9430" spans="2:2">
      <c r="B9430" s="134"/>
    </row>
    <row r="9431" spans="2:2">
      <c r="B9431" s="134"/>
    </row>
    <row r="9432" spans="2:2">
      <c r="B9432" s="134"/>
    </row>
    <row r="9433" spans="2:2">
      <c r="B9433" s="134"/>
    </row>
    <row r="9434" spans="2:2">
      <c r="B9434" s="134"/>
    </row>
    <row r="9435" spans="2:2">
      <c r="B9435" s="134"/>
    </row>
    <row r="9436" spans="2:2">
      <c r="B9436" s="134"/>
    </row>
    <row r="9437" spans="2:2">
      <c r="B9437" s="134"/>
    </row>
    <row r="9438" spans="2:2">
      <c r="B9438" s="134"/>
    </row>
    <row r="9439" spans="2:2">
      <c r="B9439" s="134"/>
    </row>
    <row r="9440" spans="2:2">
      <c r="B9440" s="134"/>
    </row>
    <row r="9441" spans="2:2">
      <c r="B9441" s="134"/>
    </row>
    <row r="9442" spans="2:2">
      <c r="B9442" s="134"/>
    </row>
    <row r="9443" spans="2:2">
      <c r="B9443" s="134"/>
    </row>
    <row r="9444" spans="2:2">
      <c r="B9444" s="134"/>
    </row>
    <row r="9445" spans="2:2">
      <c r="B9445" s="134"/>
    </row>
    <row r="9446" spans="2:2">
      <c r="B9446" s="134"/>
    </row>
    <row r="9447" spans="2:2">
      <c r="B9447" s="134"/>
    </row>
    <row r="9448" spans="2:2">
      <c r="B9448" s="134"/>
    </row>
    <row r="9449" spans="2:2">
      <c r="B9449" s="134"/>
    </row>
    <row r="9450" spans="2:2">
      <c r="B9450" s="134"/>
    </row>
    <row r="9451" spans="2:2">
      <c r="B9451" s="134"/>
    </row>
    <row r="9452" spans="2:2">
      <c r="B9452" s="134"/>
    </row>
    <row r="9453" spans="2:2">
      <c r="B9453" s="134"/>
    </row>
    <row r="9454" spans="2:2">
      <c r="B9454" s="134"/>
    </row>
    <row r="9455" spans="2:2">
      <c r="B9455" s="134"/>
    </row>
    <row r="9456" spans="2:2">
      <c r="B9456" s="134"/>
    </row>
    <row r="9457" spans="2:2">
      <c r="B9457" s="134"/>
    </row>
    <row r="9458" spans="2:2">
      <c r="B9458" s="134"/>
    </row>
    <row r="9459" spans="2:2">
      <c r="B9459" s="134"/>
    </row>
    <row r="9460" spans="2:2">
      <c r="B9460" s="134"/>
    </row>
    <row r="9461" spans="2:2">
      <c r="B9461" s="134"/>
    </row>
    <row r="9462" spans="2:2">
      <c r="B9462" s="134"/>
    </row>
    <row r="9463" spans="2:2">
      <c r="B9463" s="134"/>
    </row>
    <row r="9464" spans="2:2">
      <c r="B9464" s="134"/>
    </row>
    <row r="9465" spans="2:2">
      <c r="B9465" s="134"/>
    </row>
    <row r="9466" spans="2:2">
      <c r="B9466" s="134"/>
    </row>
    <row r="9467" spans="2:2">
      <c r="B9467" s="134"/>
    </row>
    <row r="9468" spans="2:2">
      <c r="B9468" s="134"/>
    </row>
    <row r="9469" spans="2:2">
      <c r="B9469" s="134"/>
    </row>
    <row r="9470" spans="2:2">
      <c r="B9470" s="134"/>
    </row>
    <row r="9471" spans="2:2">
      <c r="B9471" s="134"/>
    </row>
    <row r="9472" spans="2:2">
      <c r="B9472" s="134"/>
    </row>
    <row r="9473" spans="2:2">
      <c r="B9473" s="134"/>
    </row>
    <row r="9474" spans="2:2">
      <c r="B9474" s="134"/>
    </row>
    <row r="9475" spans="2:2">
      <c r="B9475" s="134"/>
    </row>
    <row r="9476" spans="2:2">
      <c r="B9476" s="134"/>
    </row>
    <row r="9477" spans="2:2">
      <c r="B9477" s="134"/>
    </row>
    <row r="9478" spans="2:2">
      <c r="B9478" s="134"/>
    </row>
    <row r="9479" spans="2:2">
      <c r="B9479" s="134"/>
    </row>
    <row r="9480" spans="2:2">
      <c r="B9480" s="134"/>
    </row>
    <row r="9481" spans="2:2">
      <c r="B9481" s="134"/>
    </row>
    <row r="9482" spans="2:2">
      <c r="B9482" s="134"/>
    </row>
    <row r="9483" spans="2:2">
      <c r="B9483" s="134"/>
    </row>
    <row r="9484" spans="2:2">
      <c r="B9484" s="134"/>
    </row>
    <row r="9485" spans="2:2">
      <c r="B9485" s="134"/>
    </row>
    <row r="9486" spans="2:2">
      <c r="B9486" s="134"/>
    </row>
    <row r="9487" spans="2:2">
      <c r="B9487" s="134"/>
    </row>
    <row r="9488" spans="2:2">
      <c r="B9488" s="134"/>
    </row>
    <row r="9489" spans="2:2">
      <c r="B9489" s="134"/>
    </row>
    <row r="9490" spans="2:2">
      <c r="B9490" s="134"/>
    </row>
    <row r="9491" spans="2:2">
      <c r="B9491" s="134"/>
    </row>
    <row r="9492" spans="2:2">
      <c r="B9492" s="134"/>
    </row>
    <row r="9493" spans="2:2">
      <c r="B9493" s="134"/>
    </row>
    <row r="9494" spans="2:2">
      <c r="B9494" s="134"/>
    </row>
    <row r="9495" spans="2:2">
      <c r="B9495" s="134"/>
    </row>
    <row r="9496" spans="2:2">
      <c r="B9496" s="134"/>
    </row>
    <row r="9497" spans="2:2">
      <c r="B9497" s="134"/>
    </row>
    <row r="9498" spans="2:2">
      <c r="B9498" s="134"/>
    </row>
    <row r="9499" spans="2:2">
      <c r="B9499" s="134"/>
    </row>
    <row r="9500" spans="2:2">
      <c r="B9500" s="134"/>
    </row>
    <row r="9501" spans="2:2">
      <c r="B9501" s="134"/>
    </row>
    <row r="9502" spans="2:2">
      <c r="B9502" s="134"/>
    </row>
    <row r="9503" spans="2:2">
      <c r="B9503" s="134"/>
    </row>
    <row r="9504" spans="2:2">
      <c r="B9504" s="134"/>
    </row>
    <row r="9505" spans="2:2">
      <c r="B9505" s="134"/>
    </row>
    <row r="9506" spans="2:2">
      <c r="B9506" s="134"/>
    </row>
    <row r="9507" spans="2:2">
      <c r="B9507" s="134"/>
    </row>
    <row r="9508" spans="2:2">
      <c r="B9508" s="134"/>
    </row>
    <row r="9509" spans="2:2">
      <c r="B9509" s="134"/>
    </row>
    <row r="9510" spans="2:2">
      <c r="B9510" s="134"/>
    </row>
    <row r="9511" spans="2:2">
      <c r="B9511" s="134"/>
    </row>
    <row r="9512" spans="2:2">
      <c r="B9512" s="134"/>
    </row>
    <row r="9513" spans="2:2">
      <c r="B9513" s="134"/>
    </row>
    <row r="9514" spans="2:2">
      <c r="B9514" s="134"/>
    </row>
    <row r="9515" spans="2:2">
      <c r="B9515" s="134"/>
    </row>
    <row r="9516" spans="2:2">
      <c r="B9516" s="134"/>
    </row>
    <row r="9517" spans="2:2">
      <c r="B9517" s="134"/>
    </row>
    <row r="9518" spans="2:2">
      <c r="B9518" s="134"/>
    </row>
    <row r="9519" spans="2:2">
      <c r="B9519" s="134"/>
    </row>
    <row r="9520" spans="2:2">
      <c r="B9520" s="134"/>
    </row>
    <row r="9521" spans="2:2">
      <c r="B9521" s="134"/>
    </row>
    <row r="9522" spans="2:2">
      <c r="B9522" s="134"/>
    </row>
    <row r="9523" spans="2:2">
      <c r="B9523" s="134"/>
    </row>
    <row r="9524" spans="2:2">
      <c r="B9524" s="134"/>
    </row>
    <row r="9525" spans="2:2">
      <c r="B9525" s="134"/>
    </row>
    <row r="9526" spans="2:2">
      <c r="B9526" s="134"/>
    </row>
    <row r="9527" spans="2:2">
      <c r="B9527" s="134"/>
    </row>
    <row r="9528" spans="2:2">
      <c r="B9528" s="134"/>
    </row>
    <row r="9529" spans="2:2">
      <c r="B9529" s="134"/>
    </row>
    <row r="9530" spans="2:2">
      <c r="B9530" s="134"/>
    </row>
    <row r="9531" spans="2:2">
      <c r="B9531" s="134"/>
    </row>
    <row r="9532" spans="2:2">
      <c r="B9532" s="134"/>
    </row>
    <row r="9533" spans="2:2">
      <c r="B9533" s="134"/>
    </row>
    <row r="9534" spans="2:2">
      <c r="B9534" s="134"/>
    </row>
    <row r="9535" spans="2:2">
      <c r="B9535" s="134"/>
    </row>
    <row r="9536" spans="2:2">
      <c r="B9536" s="134"/>
    </row>
    <row r="9537" spans="2:2">
      <c r="B9537" s="134"/>
    </row>
    <row r="9538" spans="2:2">
      <c r="B9538" s="134"/>
    </row>
    <row r="9539" spans="2:2">
      <c r="B9539" s="134"/>
    </row>
    <row r="9540" spans="2:2">
      <c r="B9540" s="134"/>
    </row>
    <row r="9541" spans="2:2">
      <c r="B9541" s="134"/>
    </row>
    <row r="9542" spans="2:2">
      <c r="B9542" s="134"/>
    </row>
    <row r="9543" spans="2:2">
      <c r="B9543" s="134"/>
    </row>
    <row r="9544" spans="2:2">
      <c r="B9544" s="134"/>
    </row>
    <row r="9545" spans="2:2">
      <c r="B9545" s="134"/>
    </row>
    <row r="9546" spans="2:2">
      <c r="B9546" s="134"/>
    </row>
    <row r="9547" spans="2:2">
      <c r="B9547" s="134"/>
    </row>
    <row r="9548" spans="2:2">
      <c r="B9548" s="134"/>
    </row>
    <row r="9549" spans="2:2">
      <c r="B9549" s="134"/>
    </row>
    <row r="9550" spans="2:2">
      <c r="B9550" s="134"/>
    </row>
    <row r="9551" spans="2:2">
      <c r="B9551" s="134"/>
    </row>
    <row r="9552" spans="2:2">
      <c r="B9552" s="134"/>
    </row>
    <row r="9553" spans="2:2">
      <c r="B9553" s="134"/>
    </row>
    <row r="9554" spans="2:2">
      <c r="B9554" s="134"/>
    </row>
    <row r="9555" spans="2:2">
      <c r="B9555" s="134"/>
    </row>
    <row r="9556" spans="2:2">
      <c r="B9556" s="134"/>
    </row>
    <row r="9557" spans="2:2">
      <c r="B9557" s="134"/>
    </row>
    <row r="9558" spans="2:2">
      <c r="B9558" s="134"/>
    </row>
    <row r="9559" spans="2:2">
      <c r="B9559" s="134"/>
    </row>
    <row r="9560" spans="2:2">
      <c r="B9560" s="134"/>
    </row>
    <row r="9561" spans="2:2">
      <c r="B9561" s="134"/>
    </row>
    <row r="9562" spans="2:2">
      <c r="B9562" s="134"/>
    </row>
    <row r="9563" spans="2:2">
      <c r="B9563" s="134"/>
    </row>
    <row r="9564" spans="2:2">
      <c r="B9564" s="134"/>
    </row>
    <row r="9565" spans="2:2">
      <c r="B9565" s="134"/>
    </row>
    <row r="9566" spans="2:2">
      <c r="B9566" s="134"/>
    </row>
    <row r="9567" spans="2:2">
      <c r="B9567" s="134"/>
    </row>
    <row r="9568" spans="2:2">
      <c r="B9568" s="134"/>
    </row>
    <row r="9569" spans="2:2">
      <c r="B9569" s="134"/>
    </row>
    <row r="9570" spans="2:2">
      <c r="B9570" s="134"/>
    </row>
    <row r="9571" spans="2:2">
      <c r="B9571" s="134"/>
    </row>
    <row r="9572" spans="2:2">
      <c r="B9572" s="134"/>
    </row>
    <row r="9573" spans="2:2">
      <c r="B9573" s="134"/>
    </row>
    <row r="9574" spans="2:2">
      <c r="B9574" s="134"/>
    </row>
    <row r="9575" spans="2:2">
      <c r="B9575" s="134"/>
    </row>
    <row r="9576" spans="2:2">
      <c r="B9576" s="134"/>
    </row>
    <row r="9577" spans="2:2">
      <c r="B9577" s="134"/>
    </row>
    <row r="9578" spans="2:2">
      <c r="B9578" s="134"/>
    </row>
    <row r="9579" spans="2:2">
      <c r="B9579" s="134"/>
    </row>
    <row r="9580" spans="2:2">
      <c r="B9580" s="134"/>
    </row>
    <row r="9581" spans="2:2">
      <c r="B9581" s="134"/>
    </row>
    <row r="9582" spans="2:2">
      <c r="B9582" s="134"/>
    </row>
    <row r="9583" spans="2:2">
      <c r="B9583" s="134"/>
    </row>
    <row r="9584" spans="2:2">
      <c r="B9584" s="134"/>
    </row>
    <row r="9585" spans="2:2">
      <c r="B9585" s="134"/>
    </row>
    <row r="9586" spans="2:2">
      <c r="B9586" s="134"/>
    </row>
    <row r="9587" spans="2:2">
      <c r="B9587" s="134"/>
    </row>
    <row r="9588" spans="2:2">
      <c r="B9588" s="134"/>
    </row>
    <row r="9589" spans="2:2">
      <c r="B9589" s="134"/>
    </row>
    <row r="9590" spans="2:2">
      <c r="B9590" s="134"/>
    </row>
    <row r="9591" spans="2:2">
      <c r="B9591" s="134"/>
    </row>
    <row r="9592" spans="2:2">
      <c r="B9592" s="134"/>
    </row>
    <row r="9593" spans="2:2">
      <c r="B9593" s="134"/>
    </row>
    <row r="9594" spans="2:2">
      <c r="B9594" s="134"/>
    </row>
    <row r="9595" spans="2:2">
      <c r="B9595" s="134"/>
    </row>
    <row r="9596" spans="2:2">
      <c r="B9596" s="134"/>
    </row>
    <row r="9597" spans="2:2">
      <c r="B9597" s="134"/>
    </row>
    <row r="9598" spans="2:2">
      <c r="B9598" s="134"/>
    </row>
    <row r="9599" spans="2:2">
      <c r="B9599" s="134"/>
    </row>
    <row r="9600" spans="2:2">
      <c r="B9600" s="134"/>
    </row>
    <row r="9601" spans="2:2">
      <c r="B9601" s="134"/>
    </row>
    <row r="9602" spans="2:2">
      <c r="B9602" s="134"/>
    </row>
    <row r="9603" spans="2:2">
      <c r="B9603" s="134"/>
    </row>
    <row r="9604" spans="2:2">
      <c r="B9604" s="134"/>
    </row>
    <row r="9605" spans="2:2">
      <c r="B9605" s="134"/>
    </row>
    <row r="9606" spans="2:2">
      <c r="B9606" s="134"/>
    </row>
    <row r="9607" spans="2:2">
      <c r="B9607" s="134"/>
    </row>
    <row r="9608" spans="2:2">
      <c r="B9608" s="134"/>
    </row>
    <row r="9609" spans="2:2">
      <c r="B9609" s="134"/>
    </row>
    <row r="9610" spans="2:2">
      <c r="B9610" s="134"/>
    </row>
    <row r="9611" spans="2:2">
      <c r="B9611" s="134"/>
    </row>
    <row r="9612" spans="2:2">
      <c r="B9612" s="134"/>
    </row>
    <row r="9613" spans="2:2">
      <c r="B9613" s="134"/>
    </row>
    <row r="9614" spans="2:2">
      <c r="B9614" s="134"/>
    </row>
    <row r="9615" spans="2:2">
      <c r="B9615" s="134"/>
    </row>
    <row r="9616" spans="2:2">
      <c r="B9616" s="134"/>
    </row>
    <row r="9617" spans="2:2">
      <c r="B9617" s="134"/>
    </row>
    <row r="9618" spans="2:2">
      <c r="B9618" s="134"/>
    </row>
    <row r="9619" spans="2:2">
      <c r="B9619" s="134"/>
    </row>
    <row r="9620" spans="2:2">
      <c r="B9620" s="134"/>
    </row>
    <row r="9621" spans="2:2">
      <c r="B9621" s="134"/>
    </row>
    <row r="9622" spans="2:2">
      <c r="B9622" s="134"/>
    </row>
    <row r="9623" spans="2:2">
      <c r="B9623" s="134"/>
    </row>
    <row r="9624" spans="2:2">
      <c r="B9624" s="134"/>
    </row>
    <row r="9625" spans="2:2">
      <c r="B9625" s="134"/>
    </row>
    <row r="9626" spans="2:2">
      <c r="B9626" s="134"/>
    </row>
    <row r="9627" spans="2:2">
      <c r="B9627" s="134"/>
    </row>
    <row r="9628" spans="2:2">
      <c r="B9628" s="134"/>
    </row>
    <row r="9629" spans="2:2">
      <c r="B9629" s="134"/>
    </row>
    <row r="9630" spans="2:2">
      <c r="B9630" s="134"/>
    </row>
    <row r="9631" spans="2:2">
      <c r="B9631" s="134"/>
    </row>
    <row r="9632" spans="2:2">
      <c r="B9632" s="134"/>
    </row>
    <row r="9633" spans="2:2">
      <c r="B9633" s="134"/>
    </row>
    <row r="9634" spans="2:2">
      <c r="B9634" s="134"/>
    </row>
    <row r="9635" spans="2:2">
      <c r="B9635" s="134"/>
    </row>
    <row r="9636" spans="2:2">
      <c r="B9636" s="134"/>
    </row>
    <row r="9637" spans="2:2">
      <c r="B9637" s="134"/>
    </row>
    <row r="9638" spans="2:2">
      <c r="B9638" s="134"/>
    </row>
    <row r="9639" spans="2:2">
      <c r="B9639" s="134"/>
    </row>
    <row r="9640" spans="2:2">
      <c r="B9640" s="134"/>
    </row>
    <row r="9641" spans="2:2">
      <c r="B9641" s="134"/>
    </row>
    <row r="9642" spans="2:2">
      <c r="B9642" s="134"/>
    </row>
    <row r="9643" spans="2:2">
      <c r="B9643" s="134"/>
    </row>
    <row r="9644" spans="2:2">
      <c r="B9644" s="134"/>
    </row>
    <row r="9645" spans="2:2">
      <c r="B9645" s="134"/>
    </row>
    <row r="9646" spans="2:2">
      <c r="B9646" s="134"/>
    </row>
    <row r="9647" spans="2:2">
      <c r="B9647" s="134"/>
    </row>
    <row r="9648" spans="2:2">
      <c r="B9648" s="134"/>
    </row>
    <row r="9649" spans="2:2">
      <c r="B9649" s="134"/>
    </row>
    <row r="9650" spans="2:2">
      <c r="B9650" s="134"/>
    </row>
    <row r="9651" spans="2:2">
      <c r="B9651" s="134"/>
    </row>
    <row r="9652" spans="2:2">
      <c r="B9652" s="134"/>
    </row>
    <row r="9653" spans="2:2">
      <c r="B9653" s="134"/>
    </row>
    <row r="9654" spans="2:2">
      <c r="B9654" s="134"/>
    </row>
    <row r="9655" spans="2:2">
      <c r="B9655" s="134"/>
    </row>
    <row r="9656" spans="2:2">
      <c r="B9656" s="134"/>
    </row>
    <row r="9657" spans="2:2">
      <c r="B9657" s="134"/>
    </row>
    <row r="9658" spans="2:2">
      <c r="B9658" s="134"/>
    </row>
    <row r="9659" spans="2:2">
      <c r="B9659" s="134"/>
    </row>
    <row r="9660" spans="2:2">
      <c r="B9660" s="134"/>
    </row>
    <row r="9661" spans="2:2">
      <c r="B9661" s="134"/>
    </row>
    <row r="9662" spans="2:2">
      <c r="B9662" s="134"/>
    </row>
    <row r="9663" spans="2:2">
      <c r="B9663" s="134"/>
    </row>
    <row r="9664" spans="2:2">
      <c r="B9664" s="134"/>
    </row>
    <row r="9665" spans="2:2">
      <c r="B9665" s="134"/>
    </row>
    <row r="9666" spans="2:2">
      <c r="B9666" s="134"/>
    </row>
    <row r="9667" spans="2:2">
      <c r="B9667" s="134"/>
    </row>
    <row r="9668" spans="2:2">
      <c r="B9668" s="134"/>
    </row>
    <row r="9669" spans="2:2">
      <c r="B9669" s="134"/>
    </row>
    <row r="9670" spans="2:2">
      <c r="B9670" s="134"/>
    </row>
    <row r="9671" spans="2:2">
      <c r="B9671" s="134"/>
    </row>
    <row r="9672" spans="2:2">
      <c r="B9672" s="134"/>
    </row>
    <row r="9673" spans="2:2">
      <c r="B9673" s="134"/>
    </row>
    <row r="9674" spans="2:2">
      <c r="B9674" s="134"/>
    </row>
    <row r="9675" spans="2:2">
      <c r="B9675" s="134"/>
    </row>
    <row r="9676" spans="2:2">
      <c r="B9676" s="134"/>
    </row>
    <row r="9677" spans="2:2">
      <c r="B9677" s="134"/>
    </row>
    <row r="9678" spans="2:2">
      <c r="B9678" s="134"/>
    </row>
    <row r="9679" spans="2:2">
      <c r="B9679" s="134"/>
    </row>
    <row r="9680" spans="2:2">
      <c r="B9680" s="134"/>
    </row>
    <row r="9681" spans="2:2">
      <c r="B9681" s="134"/>
    </row>
    <row r="9682" spans="2:2">
      <c r="B9682" s="134"/>
    </row>
    <row r="9683" spans="2:2">
      <c r="B9683" s="134"/>
    </row>
    <row r="9684" spans="2:2">
      <c r="B9684" s="134"/>
    </row>
    <row r="9685" spans="2:2">
      <c r="B9685" s="134"/>
    </row>
    <row r="9686" spans="2:2">
      <c r="B9686" s="134"/>
    </row>
    <row r="9687" spans="2:2">
      <c r="B9687" s="134"/>
    </row>
    <row r="9688" spans="2:2">
      <c r="B9688" s="134"/>
    </row>
    <row r="9689" spans="2:2">
      <c r="B9689" s="134"/>
    </row>
    <row r="9690" spans="2:2">
      <c r="B9690" s="134"/>
    </row>
    <row r="9691" spans="2:2">
      <c r="B9691" s="134"/>
    </row>
    <row r="9692" spans="2:2">
      <c r="B9692" s="134"/>
    </row>
    <row r="9693" spans="2:2">
      <c r="B9693" s="134"/>
    </row>
    <row r="9694" spans="2:2">
      <c r="B9694" s="134"/>
    </row>
    <row r="9695" spans="2:2">
      <c r="B9695" s="134"/>
    </row>
    <row r="9696" spans="2:2">
      <c r="B9696" s="134"/>
    </row>
    <row r="9697" spans="2:2">
      <c r="B9697" s="134"/>
    </row>
    <row r="9698" spans="2:2">
      <c r="B9698" s="134"/>
    </row>
    <row r="9699" spans="2:2">
      <c r="B9699" s="134"/>
    </row>
    <row r="9700" spans="2:2">
      <c r="B9700" s="134"/>
    </row>
    <row r="9701" spans="2:2">
      <c r="B9701" s="134"/>
    </row>
    <row r="9702" spans="2:2">
      <c r="B9702" s="134"/>
    </row>
    <row r="9703" spans="2:2">
      <c r="B9703" s="134"/>
    </row>
    <row r="9704" spans="2:2">
      <c r="B9704" s="134"/>
    </row>
    <row r="9705" spans="2:2">
      <c r="B9705" s="134"/>
    </row>
    <row r="9706" spans="2:2">
      <c r="B9706" s="134"/>
    </row>
    <row r="9707" spans="2:2">
      <c r="B9707" s="134"/>
    </row>
    <row r="9708" spans="2:2">
      <c r="B9708" s="134"/>
    </row>
    <row r="9709" spans="2:2">
      <c r="B9709" s="134"/>
    </row>
    <row r="9710" spans="2:2">
      <c r="B9710" s="134"/>
    </row>
    <row r="9711" spans="2:2">
      <c r="B9711" s="134"/>
    </row>
    <row r="9712" spans="2:2">
      <c r="B9712" s="134"/>
    </row>
    <row r="9713" spans="2:2">
      <c r="B9713" s="134"/>
    </row>
    <row r="9714" spans="2:2">
      <c r="B9714" s="134"/>
    </row>
    <row r="9715" spans="2:2">
      <c r="B9715" s="134"/>
    </row>
    <row r="9716" spans="2:2">
      <c r="B9716" s="134"/>
    </row>
    <row r="9717" spans="2:2">
      <c r="B9717" s="134"/>
    </row>
    <row r="9718" spans="2:2">
      <c r="B9718" s="134"/>
    </row>
    <row r="9719" spans="2:2">
      <c r="B9719" s="134"/>
    </row>
    <row r="9720" spans="2:2">
      <c r="B9720" s="134"/>
    </row>
    <row r="9721" spans="2:2">
      <c r="B9721" s="134"/>
    </row>
    <row r="9722" spans="2:2">
      <c r="B9722" s="134"/>
    </row>
    <row r="9723" spans="2:2">
      <c r="B9723" s="134"/>
    </row>
    <row r="9724" spans="2:2">
      <c r="B9724" s="134"/>
    </row>
    <row r="9725" spans="2:2">
      <c r="B9725" s="134"/>
    </row>
    <row r="9726" spans="2:2">
      <c r="B9726" s="134"/>
    </row>
    <row r="9727" spans="2:2">
      <c r="B9727" s="134"/>
    </row>
    <row r="9728" spans="2:2">
      <c r="B9728" s="134"/>
    </row>
    <row r="9729" spans="2:2">
      <c r="B9729" s="134"/>
    </row>
    <row r="9730" spans="2:2">
      <c r="B9730" s="134"/>
    </row>
    <row r="9731" spans="2:2">
      <c r="B9731" s="134"/>
    </row>
    <row r="9732" spans="2:2">
      <c r="B9732" s="134"/>
    </row>
    <row r="9733" spans="2:2">
      <c r="B9733" s="134"/>
    </row>
    <row r="9734" spans="2:2">
      <c r="B9734" s="134"/>
    </row>
    <row r="9735" spans="2:2">
      <c r="B9735" s="134"/>
    </row>
    <row r="9736" spans="2:2">
      <c r="B9736" s="134"/>
    </row>
    <row r="9737" spans="2:2">
      <c r="B9737" s="134"/>
    </row>
    <row r="9738" spans="2:2">
      <c r="B9738" s="134"/>
    </row>
    <row r="9739" spans="2:2">
      <c r="B9739" s="134"/>
    </row>
    <row r="9740" spans="2:2">
      <c r="B9740" s="134"/>
    </row>
    <row r="9741" spans="2:2">
      <c r="B9741" s="134"/>
    </row>
    <row r="9742" spans="2:2">
      <c r="B9742" s="134"/>
    </row>
    <row r="9743" spans="2:2">
      <c r="B9743" s="134"/>
    </row>
    <row r="9744" spans="2:2">
      <c r="B9744" s="134"/>
    </row>
    <row r="9745" spans="2:2">
      <c r="B9745" s="134"/>
    </row>
    <row r="9746" spans="2:2">
      <c r="B9746" s="134"/>
    </row>
    <row r="9747" spans="2:2">
      <c r="B9747" s="134"/>
    </row>
    <row r="9748" spans="2:2">
      <c r="B9748" s="134"/>
    </row>
    <row r="9749" spans="2:2">
      <c r="B9749" s="134"/>
    </row>
    <row r="9750" spans="2:2">
      <c r="B9750" s="134"/>
    </row>
    <row r="9751" spans="2:2">
      <c r="B9751" s="134"/>
    </row>
    <row r="9752" spans="2:2">
      <c r="B9752" s="134"/>
    </row>
    <row r="9753" spans="2:2">
      <c r="B9753" s="134"/>
    </row>
    <row r="9754" spans="2:2">
      <c r="B9754" s="134"/>
    </row>
    <row r="9755" spans="2:2">
      <c r="B9755" s="134"/>
    </row>
    <row r="9756" spans="2:2">
      <c r="B9756" s="134"/>
    </row>
    <row r="9757" spans="2:2">
      <c r="B9757" s="134"/>
    </row>
    <row r="9758" spans="2:2">
      <c r="B9758" s="134"/>
    </row>
    <row r="9759" spans="2:2">
      <c r="B9759" s="134"/>
    </row>
    <row r="9760" spans="2:2">
      <c r="B9760" s="134"/>
    </row>
    <row r="9761" spans="2:2">
      <c r="B9761" s="134"/>
    </row>
    <row r="9762" spans="2:2">
      <c r="B9762" s="134"/>
    </row>
    <row r="9763" spans="2:2">
      <c r="B9763" s="134"/>
    </row>
    <row r="9764" spans="2:2">
      <c r="B9764" s="134"/>
    </row>
    <row r="9765" spans="2:2">
      <c r="B9765" s="134"/>
    </row>
    <row r="9766" spans="2:2">
      <c r="B9766" s="134"/>
    </row>
    <row r="9767" spans="2:2">
      <c r="B9767" s="134"/>
    </row>
    <row r="9768" spans="2:2">
      <c r="B9768" s="134"/>
    </row>
    <row r="9769" spans="2:2">
      <c r="B9769" s="134"/>
    </row>
    <row r="9770" spans="2:2">
      <c r="B9770" s="134"/>
    </row>
    <row r="9771" spans="2:2">
      <c r="B9771" s="134"/>
    </row>
    <row r="9772" spans="2:2">
      <c r="B9772" s="134"/>
    </row>
    <row r="9773" spans="2:2">
      <c r="B9773" s="134"/>
    </row>
    <row r="9774" spans="2:2">
      <c r="B9774" s="134"/>
    </row>
    <row r="9775" spans="2:2">
      <c r="B9775" s="134"/>
    </row>
    <row r="9776" spans="2:2">
      <c r="B9776" s="134"/>
    </row>
    <row r="9777" spans="2:2">
      <c r="B9777" s="134"/>
    </row>
    <row r="9778" spans="2:2">
      <c r="B9778" s="134"/>
    </row>
    <row r="9779" spans="2:2">
      <c r="B9779" s="134"/>
    </row>
    <row r="9780" spans="2:2">
      <c r="B9780" s="134"/>
    </row>
    <row r="9781" spans="2:2">
      <c r="B9781" s="134"/>
    </row>
    <row r="9782" spans="2:2">
      <c r="B9782" s="134"/>
    </row>
    <row r="9783" spans="2:2">
      <c r="B9783" s="134"/>
    </row>
    <row r="9784" spans="2:2">
      <c r="B9784" s="134"/>
    </row>
    <row r="9785" spans="2:2">
      <c r="B9785" s="134"/>
    </row>
    <row r="9786" spans="2:2">
      <c r="B9786" s="134"/>
    </row>
    <row r="9787" spans="2:2">
      <c r="B9787" s="134"/>
    </row>
    <row r="9788" spans="2:2">
      <c r="B9788" s="134"/>
    </row>
    <row r="9789" spans="2:2">
      <c r="B9789" s="134"/>
    </row>
    <row r="9790" spans="2:2">
      <c r="B9790" s="134"/>
    </row>
    <row r="9791" spans="2:2">
      <c r="B9791" s="134"/>
    </row>
    <row r="9792" spans="2:2">
      <c r="B9792" s="134"/>
    </row>
    <row r="9793" spans="2:2">
      <c r="B9793" s="134"/>
    </row>
    <row r="9794" spans="2:2">
      <c r="B9794" s="134"/>
    </row>
    <row r="9795" spans="2:2">
      <c r="B9795" s="134"/>
    </row>
    <row r="9796" spans="2:2">
      <c r="B9796" s="134"/>
    </row>
    <row r="9797" spans="2:2">
      <c r="B9797" s="134"/>
    </row>
    <row r="9798" spans="2:2">
      <c r="B9798" s="134"/>
    </row>
    <row r="9799" spans="2:2">
      <c r="B9799" s="134"/>
    </row>
    <row r="9800" spans="2:2">
      <c r="B9800" s="134"/>
    </row>
    <row r="9801" spans="2:2">
      <c r="B9801" s="134"/>
    </row>
    <row r="9802" spans="2:2">
      <c r="B9802" s="134"/>
    </row>
    <row r="9803" spans="2:2">
      <c r="B9803" s="134"/>
    </row>
    <row r="9804" spans="2:2">
      <c r="B9804" s="134"/>
    </row>
    <row r="9805" spans="2:2">
      <c r="B9805" s="134"/>
    </row>
    <row r="9806" spans="2:2">
      <c r="B9806" s="134"/>
    </row>
    <row r="9807" spans="2:2">
      <c r="B9807" s="134"/>
    </row>
    <row r="9808" spans="2:2">
      <c r="B9808" s="134"/>
    </row>
    <row r="9809" spans="2:2">
      <c r="B9809" s="134"/>
    </row>
    <row r="9810" spans="2:2">
      <c r="B9810" s="134"/>
    </row>
    <row r="9811" spans="2:2">
      <c r="B9811" s="134"/>
    </row>
    <row r="9812" spans="2:2">
      <c r="B9812" s="134"/>
    </row>
    <row r="9813" spans="2:2">
      <c r="B9813" s="134"/>
    </row>
    <row r="9814" spans="2:2">
      <c r="B9814" s="134"/>
    </row>
    <row r="9815" spans="2:2">
      <c r="B9815" s="134"/>
    </row>
    <row r="9816" spans="2:2">
      <c r="B9816" s="134"/>
    </row>
    <row r="9817" spans="2:2">
      <c r="B9817" s="134"/>
    </row>
    <row r="9818" spans="2:2">
      <c r="B9818" s="134"/>
    </row>
    <row r="9819" spans="2:2">
      <c r="B9819" s="134"/>
    </row>
    <row r="9820" spans="2:2">
      <c r="B9820" s="134"/>
    </row>
    <row r="9821" spans="2:2">
      <c r="B9821" s="134"/>
    </row>
    <row r="9822" spans="2:2">
      <c r="B9822" s="134"/>
    </row>
    <row r="9823" spans="2:2">
      <c r="B9823" s="134"/>
    </row>
    <row r="9824" spans="2:2">
      <c r="B9824" s="134"/>
    </row>
    <row r="9825" spans="2:2">
      <c r="B9825" s="134"/>
    </row>
    <row r="9826" spans="2:2">
      <c r="B9826" s="134"/>
    </row>
    <row r="9827" spans="2:2">
      <c r="B9827" s="134"/>
    </row>
    <row r="9828" spans="2:2">
      <c r="B9828" s="134"/>
    </row>
    <row r="9829" spans="2:2">
      <c r="B9829" s="134"/>
    </row>
    <row r="9830" spans="2:2">
      <c r="B9830" s="134"/>
    </row>
    <row r="9831" spans="2:2">
      <c r="B9831" s="134"/>
    </row>
    <row r="9832" spans="2:2">
      <c r="B9832" s="134"/>
    </row>
    <row r="9833" spans="2:2">
      <c r="B9833" s="134"/>
    </row>
    <row r="9834" spans="2:2">
      <c r="B9834" s="134"/>
    </row>
    <row r="9835" spans="2:2">
      <c r="B9835" s="134"/>
    </row>
    <row r="9836" spans="2:2">
      <c r="B9836" s="134"/>
    </row>
    <row r="9837" spans="2:2">
      <c r="B9837" s="134"/>
    </row>
    <row r="9838" spans="2:2">
      <c r="B9838" s="134"/>
    </row>
    <row r="9839" spans="2:2">
      <c r="B9839" s="134"/>
    </row>
    <row r="9840" spans="2:2">
      <c r="B9840" s="134"/>
    </row>
    <row r="9841" spans="2:2">
      <c r="B9841" s="134"/>
    </row>
    <row r="9842" spans="2:2">
      <c r="B9842" s="134"/>
    </row>
    <row r="9843" spans="2:2">
      <c r="B9843" s="134"/>
    </row>
    <row r="9844" spans="2:2">
      <c r="B9844" s="134"/>
    </row>
    <row r="9845" spans="2:2">
      <c r="B9845" s="134"/>
    </row>
    <row r="9846" spans="2:2">
      <c r="B9846" s="134"/>
    </row>
    <row r="9847" spans="2:2">
      <c r="B9847" s="134"/>
    </row>
    <row r="9848" spans="2:2">
      <c r="B9848" s="134"/>
    </row>
    <row r="9849" spans="2:2">
      <c r="B9849" s="134"/>
    </row>
    <row r="9850" spans="2:2">
      <c r="B9850" s="134"/>
    </row>
    <row r="9851" spans="2:2">
      <c r="B9851" s="134"/>
    </row>
    <row r="9852" spans="2:2">
      <c r="B9852" s="134"/>
    </row>
    <row r="9853" spans="2:2">
      <c r="B9853" s="134"/>
    </row>
    <row r="9854" spans="2:2">
      <c r="B9854" s="134"/>
    </row>
    <row r="9855" spans="2:2">
      <c r="B9855" s="134"/>
    </row>
    <row r="9856" spans="2:2">
      <c r="B9856" s="134"/>
    </row>
    <row r="9857" spans="2:2">
      <c r="B9857" s="134"/>
    </row>
    <row r="9858" spans="2:2">
      <c r="B9858" s="134"/>
    </row>
    <row r="9859" spans="2:2">
      <c r="B9859" s="134"/>
    </row>
    <row r="9860" spans="2:2">
      <c r="B9860" s="134"/>
    </row>
    <row r="9861" spans="2:2">
      <c r="B9861" s="134"/>
    </row>
    <row r="9862" spans="2:2">
      <c r="B9862" s="134"/>
    </row>
    <row r="9863" spans="2:2">
      <c r="B9863" s="134"/>
    </row>
    <row r="9864" spans="2:2">
      <c r="B9864" s="134"/>
    </row>
    <row r="9865" spans="2:2">
      <c r="B9865" s="134"/>
    </row>
    <row r="9866" spans="2:2">
      <c r="B9866" s="134"/>
    </row>
    <row r="9867" spans="2:2">
      <c r="B9867" s="134"/>
    </row>
    <row r="9868" spans="2:2">
      <c r="B9868" s="134"/>
    </row>
    <row r="9869" spans="2:2">
      <c r="B9869" s="134"/>
    </row>
    <row r="9870" spans="2:2">
      <c r="B9870" s="134"/>
    </row>
    <row r="9871" spans="2:2">
      <c r="B9871" s="134"/>
    </row>
    <row r="9872" spans="2:2">
      <c r="B9872" s="134"/>
    </row>
    <row r="9873" spans="2:2">
      <c r="B9873" s="134"/>
    </row>
    <row r="9874" spans="2:2">
      <c r="B9874" s="134"/>
    </row>
    <row r="9875" spans="2:2">
      <c r="B9875" s="134"/>
    </row>
    <row r="9876" spans="2:2">
      <c r="B9876" s="134"/>
    </row>
    <row r="9877" spans="2:2">
      <c r="B9877" s="134"/>
    </row>
    <row r="9878" spans="2:2">
      <c r="B9878" s="134"/>
    </row>
    <row r="9879" spans="2:2">
      <c r="B9879" s="134"/>
    </row>
    <row r="9880" spans="2:2">
      <c r="B9880" s="134"/>
    </row>
    <row r="9881" spans="2:2">
      <c r="B9881" s="134"/>
    </row>
    <row r="9882" spans="2:2">
      <c r="B9882" s="134"/>
    </row>
    <row r="9883" spans="2:2">
      <c r="B9883" s="134"/>
    </row>
    <row r="9884" spans="2:2">
      <c r="B9884" s="134"/>
    </row>
    <row r="9885" spans="2:2">
      <c r="B9885" s="134"/>
    </row>
    <row r="9886" spans="2:2">
      <c r="B9886" s="134"/>
    </row>
    <row r="9887" spans="2:2">
      <c r="B9887" s="134"/>
    </row>
    <row r="9888" spans="2:2">
      <c r="B9888" s="134"/>
    </row>
    <row r="9889" spans="2:2">
      <c r="B9889" s="134"/>
    </row>
    <row r="9890" spans="2:2">
      <c r="B9890" s="134"/>
    </row>
    <row r="9891" spans="2:2">
      <c r="B9891" s="134"/>
    </row>
    <row r="9892" spans="2:2">
      <c r="B9892" s="134"/>
    </row>
    <row r="9893" spans="2:2">
      <c r="B9893" s="134"/>
    </row>
    <row r="9894" spans="2:2">
      <c r="B9894" s="134"/>
    </row>
    <row r="9895" spans="2:2">
      <c r="B9895" s="134"/>
    </row>
    <row r="9896" spans="2:2">
      <c r="B9896" s="134"/>
    </row>
    <row r="9897" spans="2:2">
      <c r="B9897" s="134"/>
    </row>
    <row r="9898" spans="2:2">
      <c r="B9898" s="134"/>
    </row>
    <row r="9899" spans="2:2">
      <c r="B9899" s="134"/>
    </row>
    <row r="9900" spans="2:2">
      <c r="B9900" s="134"/>
    </row>
    <row r="9901" spans="2:2">
      <c r="B9901" s="134"/>
    </row>
    <row r="9902" spans="2:2">
      <c r="B9902" s="134"/>
    </row>
    <row r="9903" spans="2:2">
      <c r="B9903" s="134"/>
    </row>
    <row r="9904" spans="2:2">
      <c r="B9904" s="134"/>
    </row>
    <row r="9905" spans="2:2">
      <c r="B9905" s="134"/>
    </row>
    <row r="9906" spans="2:2">
      <c r="B9906" s="134"/>
    </row>
    <row r="9907" spans="2:2">
      <c r="B9907" s="134"/>
    </row>
    <row r="9908" spans="2:2">
      <c r="B9908" s="134"/>
    </row>
    <row r="9909" spans="2:2">
      <c r="B9909" s="134"/>
    </row>
    <row r="9910" spans="2:2">
      <c r="B9910" s="134"/>
    </row>
    <row r="9911" spans="2:2">
      <c r="B9911" s="134"/>
    </row>
    <row r="9912" spans="2:2">
      <c r="B9912" s="134"/>
    </row>
    <row r="9913" spans="2:2">
      <c r="B9913" s="134"/>
    </row>
    <row r="9914" spans="2:2">
      <c r="B9914" s="134"/>
    </row>
    <row r="9915" spans="2:2">
      <c r="B9915" s="134"/>
    </row>
    <row r="9916" spans="2:2">
      <c r="B9916" s="134"/>
    </row>
    <row r="9917" spans="2:2">
      <c r="B9917" s="134"/>
    </row>
    <row r="9918" spans="2:2">
      <c r="B9918" s="134"/>
    </row>
    <row r="9919" spans="2:2">
      <c r="B9919" s="134"/>
    </row>
    <row r="9920" spans="2:2">
      <c r="B9920" s="134"/>
    </row>
    <row r="9921" spans="2:2">
      <c r="B9921" s="134"/>
    </row>
    <row r="9922" spans="2:2">
      <c r="B9922" s="134"/>
    </row>
    <row r="9923" spans="2:2">
      <c r="B9923" s="134"/>
    </row>
    <row r="9924" spans="2:2">
      <c r="B9924" s="134"/>
    </row>
    <row r="9925" spans="2:2">
      <c r="B9925" s="134"/>
    </row>
    <row r="9926" spans="2:2">
      <c r="B9926" s="134"/>
    </row>
    <row r="9927" spans="2:2">
      <c r="B9927" s="134"/>
    </row>
    <row r="9928" spans="2:2">
      <c r="B9928" s="134"/>
    </row>
    <row r="9929" spans="2:2">
      <c r="B9929" s="134"/>
    </row>
    <row r="9930" spans="2:2">
      <c r="B9930" s="134"/>
    </row>
    <row r="9931" spans="2:2">
      <c r="B9931" s="134"/>
    </row>
    <row r="9932" spans="2:2">
      <c r="B9932" s="134"/>
    </row>
    <row r="9933" spans="2:2">
      <c r="B9933" s="134"/>
    </row>
    <row r="9934" spans="2:2">
      <c r="B9934" s="134"/>
    </row>
    <row r="9935" spans="2:2">
      <c r="B9935" s="134"/>
    </row>
    <row r="9936" spans="2:2">
      <c r="B9936" s="134"/>
    </row>
    <row r="9937" spans="2:2">
      <c r="B9937" s="134"/>
    </row>
    <row r="9938" spans="2:2">
      <c r="B9938" s="134"/>
    </row>
    <row r="9939" spans="2:2">
      <c r="B9939" s="134"/>
    </row>
    <row r="9940" spans="2:2">
      <c r="B9940" s="134"/>
    </row>
    <row r="9941" spans="2:2">
      <c r="B9941" s="134"/>
    </row>
    <row r="9942" spans="2:2">
      <c r="B9942" s="134"/>
    </row>
    <row r="9943" spans="2:2">
      <c r="B9943" s="134"/>
    </row>
    <row r="9944" spans="2:2">
      <c r="B9944" s="134"/>
    </row>
    <row r="9945" spans="2:2">
      <c r="B9945" s="134"/>
    </row>
    <row r="9946" spans="2:2">
      <c r="B9946" s="134"/>
    </row>
    <row r="9947" spans="2:2">
      <c r="B9947" s="134"/>
    </row>
    <row r="9948" spans="2:2">
      <c r="B9948" s="134"/>
    </row>
    <row r="9949" spans="2:2">
      <c r="B9949" s="134"/>
    </row>
    <row r="9950" spans="2:2">
      <c r="B9950" s="134"/>
    </row>
    <row r="9951" spans="2:2">
      <c r="B9951" s="134"/>
    </row>
    <row r="9952" spans="2:2">
      <c r="B9952" s="134"/>
    </row>
    <row r="9953" spans="2:2">
      <c r="B9953" s="134"/>
    </row>
    <row r="9954" spans="2:2">
      <c r="B9954" s="134"/>
    </row>
    <row r="9955" spans="2:2">
      <c r="B9955" s="134"/>
    </row>
    <row r="9956" spans="2:2">
      <c r="B9956" s="134"/>
    </row>
    <row r="9957" spans="2:2">
      <c r="B9957" s="134"/>
    </row>
    <row r="9958" spans="2:2">
      <c r="B9958" s="134"/>
    </row>
    <row r="9959" spans="2:2">
      <c r="B9959" s="134"/>
    </row>
    <row r="9960" spans="2:2">
      <c r="B9960" s="134"/>
    </row>
    <row r="9961" spans="2:2">
      <c r="B9961" s="134"/>
    </row>
    <row r="9962" spans="2:2">
      <c r="B9962" s="134"/>
    </row>
    <row r="9963" spans="2:2">
      <c r="B9963" s="134"/>
    </row>
    <row r="9964" spans="2:2">
      <c r="B9964" s="134"/>
    </row>
    <row r="9965" spans="2:2">
      <c r="B9965" s="134"/>
    </row>
    <row r="9966" spans="2:2">
      <c r="B9966" s="134"/>
    </row>
    <row r="9967" spans="2:2">
      <c r="B9967" s="134"/>
    </row>
    <row r="9968" spans="2:2">
      <c r="B9968" s="134"/>
    </row>
    <row r="9969" spans="2:2">
      <c r="B9969" s="134"/>
    </row>
    <row r="9970" spans="2:2">
      <c r="B9970" s="134"/>
    </row>
    <row r="9971" spans="2:2">
      <c r="B9971" s="134"/>
    </row>
    <row r="9972" spans="2:2">
      <c r="B9972" s="134"/>
    </row>
    <row r="9973" spans="2:2">
      <c r="B9973" s="134"/>
    </row>
    <row r="9974" spans="2:2">
      <c r="B9974" s="134"/>
    </row>
    <row r="9975" spans="2:2">
      <c r="B9975" s="134"/>
    </row>
    <row r="9976" spans="2:2">
      <c r="B9976" s="134"/>
    </row>
    <row r="9977" spans="2:2">
      <c r="B9977" s="134"/>
    </row>
    <row r="9978" spans="2:2">
      <c r="B9978" s="134"/>
    </row>
    <row r="9979" spans="2:2">
      <c r="B9979" s="134"/>
    </row>
    <row r="9980" spans="2:2">
      <c r="B9980" s="134"/>
    </row>
    <row r="9981" spans="2:2">
      <c r="B9981" s="134"/>
    </row>
    <row r="9982" spans="2:2">
      <c r="B9982" s="134"/>
    </row>
    <row r="9983" spans="2:2">
      <c r="B9983" s="134"/>
    </row>
    <row r="9984" spans="2:2">
      <c r="B9984" s="134"/>
    </row>
    <row r="9985" spans="2:2">
      <c r="B9985" s="134"/>
    </row>
    <row r="9986" spans="2:2">
      <c r="B9986" s="134"/>
    </row>
    <row r="9987" spans="2:2">
      <c r="B9987" s="134"/>
    </row>
    <row r="9988" spans="2:2">
      <c r="B9988" s="134"/>
    </row>
    <row r="9989" spans="2:2">
      <c r="B9989" s="134"/>
    </row>
    <row r="9990" spans="2:2">
      <c r="B9990" s="134"/>
    </row>
    <row r="9991" spans="2:2">
      <c r="B9991" s="134"/>
    </row>
    <row r="9992" spans="2:2">
      <c r="B9992" s="134"/>
    </row>
    <row r="9993" spans="2:2">
      <c r="B9993" s="134"/>
    </row>
    <row r="9994" spans="2:2">
      <c r="B9994" s="134"/>
    </row>
    <row r="9995" spans="2:2">
      <c r="B9995" s="134"/>
    </row>
    <row r="9996" spans="2:2">
      <c r="B9996" s="134"/>
    </row>
    <row r="9997" spans="2:2">
      <c r="B9997" s="134"/>
    </row>
    <row r="9998" spans="2:2">
      <c r="B9998" s="134"/>
    </row>
    <row r="9999" spans="2:2">
      <c r="B9999" s="134"/>
    </row>
    <row r="10000" spans="2:2">
      <c r="B10000" s="134"/>
    </row>
    <row r="10001" spans="2:2">
      <c r="B10001" s="134"/>
    </row>
    <row r="10002" spans="2:2">
      <c r="B10002" s="134"/>
    </row>
    <row r="10003" spans="2:2">
      <c r="B10003" s="134"/>
    </row>
    <row r="10004" spans="2:2">
      <c r="B10004" s="134"/>
    </row>
    <row r="10005" spans="2:2">
      <c r="B10005" s="134"/>
    </row>
    <row r="10006" spans="2:2">
      <c r="B10006" s="134"/>
    </row>
    <row r="10007" spans="2:2">
      <c r="B10007" s="134"/>
    </row>
    <row r="10008" spans="2:2">
      <c r="B10008" s="134"/>
    </row>
    <row r="10009" spans="2:2">
      <c r="B10009" s="134"/>
    </row>
    <row r="10010" spans="2:2">
      <c r="B10010" s="134"/>
    </row>
    <row r="10011" spans="2:2">
      <c r="B10011" s="134"/>
    </row>
    <row r="10012" spans="2:2">
      <c r="B10012" s="134"/>
    </row>
    <row r="10013" spans="2:2">
      <c r="B10013" s="134"/>
    </row>
    <row r="10014" spans="2:2">
      <c r="B10014" s="134"/>
    </row>
    <row r="10015" spans="2:2">
      <c r="B10015" s="134"/>
    </row>
    <row r="10016" spans="2:2">
      <c r="B10016" s="134"/>
    </row>
    <row r="10017" spans="2:2">
      <c r="B10017" s="134"/>
    </row>
    <row r="10018" spans="2:2">
      <c r="B10018" s="134"/>
    </row>
    <row r="10019" spans="2:2">
      <c r="B10019" s="134"/>
    </row>
    <row r="10020" spans="2:2">
      <c r="B10020" s="134"/>
    </row>
    <row r="10021" spans="2:2">
      <c r="B10021" s="134"/>
    </row>
    <row r="10022" spans="2:2">
      <c r="B10022" s="134"/>
    </row>
    <row r="10023" spans="2:2">
      <c r="B10023" s="134"/>
    </row>
    <row r="10024" spans="2:2">
      <c r="B10024" s="134"/>
    </row>
    <row r="10025" spans="2:2">
      <c r="B10025" s="134"/>
    </row>
    <row r="10026" spans="2:2">
      <c r="B10026" s="134"/>
    </row>
    <row r="10027" spans="2:2">
      <c r="B10027" s="134"/>
    </row>
    <row r="10028" spans="2:2">
      <c r="B10028" s="134"/>
    </row>
    <row r="10029" spans="2:2">
      <c r="B10029" s="134"/>
    </row>
    <row r="10030" spans="2:2">
      <c r="B10030" s="134"/>
    </row>
    <row r="10031" spans="2:2">
      <c r="B10031" s="134"/>
    </row>
    <row r="10032" spans="2:2">
      <c r="B10032" s="134"/>
    </row>
    <row r="10033" spans="2:2">
      <c r="B10033" s="134"/>
    </row>
    <row r="10034" spans="2:2">
      <c r="B10034" s="134"/>
    </row>
    <row r="10035" spans="2:2">
      <c r="B10035" s="134"/>
    </row>
    <row r="10036" spans="2:2">
      <c r="B10036" s="134"/>
    </row>
    <row r="10037" spans="2:2">
      <c r="B10037" s="134"/>
    </row>
    <row r="10038" spans="2:2">
      <c r="B10038" s="134"/>
    </row>
    <row r="10039" spans="2:2">
      <c r="B10039" s="134"/>
    </row>
    <row r="10040" spans="2:2">
      <c r="B10040" s="134"/>
    </row>
    <row r="10041" spans="2:2">
      <c r="B10041" s="134"/>
    </row>
    <row r="10042" spans="2:2">
      <c r="B10042" s="134"/>
    </row>
    <row r="10043" spans="2:2">
      <c r="B10043" s="134"/>
    </row>
    <row r="10044" spans="2:2">
      <c r="B10044" s="134"/>
    </row>
    <row r="10045" spans="2:2">
      <c r="B10045" s="134"/>
    </row>
    <row r="10046" spans="2:2">
      <c r="B10046" s="134"/>
    </row>
    <row r="10047" spans="2:2">
      <c r="B10047" s="134"/>
    </row>
    <row r="10048" spans="2:2">
      <c r="B10048" s="134"/>
    </row>
    <row r="10049" spans="2:2">
      <c r="B10049" s="134"/>
    </row>
    <row r="10050" spans="2:2">
      <c r="B10050" s="134"/>
    </row>
    <row r="10051" spans="2:2">
      <c r="B10051" s="134"/>
    </row>
    <row r="10052" spans="2:2">
      <c r="B10052" s="134"/>
    </row>
    <row r="10053" spans="2:2">
      <c r="B10053" s="134"/>
    </row>
    <row r="10054" spans="2:2">
      <c r="B10054" s="134"/>
    </row>
    <row r="10055" spans="2:2">
      <c r="B10055" s="134"/>
    </row>
    <row r="10056" spans="2:2">
      <c r="B10056" s="134"/>
    </row>
    <row r="10057" spans="2:2">
      <c r="B10057" s="134"/>
    </row>
    <row r="10058" spans="2:2">
      <c r="B10058" s="134"/>
    </row>
    <row r="10059" spans="2:2">
      <c r="B10059" s="134"/>
    </row>
    <row r="10060" spans="2:2">
      <c r="B10060" s="134"/>
    </row>
    <row r="10061" spans="2:2">
      <c r="B10061" s="134"/>
    </row>
    <row r="10062" spans="2:2">
      <c r="B10062" s="134"/>
    </row>
    <row r="10063" spans="2:2">
      <c r="B10063" s="134"/>
    </row>
    <row r="10064" spans="2:2">
      <c r="B10064" s="134"/>
    </row>
    <row r="10065" spans="2:2">
      <c r="B10065" s="134"/>
    </row>
    <row r="10066" spans="2:2">
      <c r="B10066" s="134"/>
    </row>
    <row r="10067" spans="2:2">
      <c r="B10067" s="134"/>
    </row>
    <row r="10068" spans="2:2">
      <c r="B10068" s="134"/>
    </row>
    <row r="10069" spans="2:2">
      <c r="B10069" s="134"/>
    </row>
    <row r="10070" spans="2:2">
      <c r="B10070" s="134"/>
    </row>
    <row r="10071" spans="2:2">
      <c r="B10071" s="134"/>
    </row>
    <row r="10072" spans="2:2">
      <c r="B10072" s="134"/>
    </row>
    <row r="10073" spans="2:2">
      <c r="B10073" s="134"/>
    </row>
    <row r="10074" spans="2:2">
      <c r="B10074" s="134"/>
    </row>
    <row r="10075" spans="2:2">
      <c r="B10075" s="134"/>
    </row>
    <row r="10076" spans="2:2">
      <c r="B10076" s="134"/>
    </row>
    <row r="10077" spans="2:2">
      <c r="B10077" s="134"/>
    </row>
    <row r="10078" spans="2:2">
      <c r="B10078" s="134"/>
    </row>
    <row r="10079" spans="2:2">
      <c r="B10079" s="134"/>
    </row>
    <row r="10080" spans="2:2">
      <c r="B10080" s="134"/>
    </row>
    <row r="10081" spans="2:2">
      <c r="B10081" s="134"/>
    </row>
    <row r="10082" spans="2:2">
      <c r="B10082" s="134"/>
    </row>
    <row r="10083" spans="2:2">
      <c r="B10083" s="134"/>
    </row>
    <row r="10084" spans="2:2">
      <c r="B10084" s="134"/>
    </row>
    <row r="10085" spans="2:2">
      <c r="B10085" s="134"/>
    </row>
    <row r="10086" spans="2:2">
      <c r="B10086" s="134"/>
    </row>
    <row r="10087" spans="2:2">
      <c r="B10087" s="134"/>
    </row>
    <row r="10088" spans="2:2">
      <c r="B10088" s="134"/>
    </row>
    <row r="10089" spans="2:2">
      <c r="B10089" s="134"/>
    </row>
    <row r="10090" spans="2:2">
      <c r="B10090" s="134"/>
    </row>
    <row r="10091" spans="2:2">
      <c r="B10091" s="134"/>
    </row>
    <row r="10092" spans="2:2">
      <c r="B10092" s="134"/>
    </row>
    <row r="10093" spans="2:2">
      <c r="B10093" s="134"/>
    </row>
    <row r="10094" spans="2:2">
      <c r="B10094" s="134"/>
    </row>
    <row r="10095" spans="2:2">
      <c r="B10095" s="134"/>
    </row>
    <row r="10096" spans="2:2">
      <c r="B10096" s="134"/>
    </row>
    <row r="10097" spans="2:2">
      <c r="B10097" s="134"/>
    </row>
    <row r="10098" spans="2:2">
      <c r="B10098" s="134"/>
    </row>
    <row r="10099" spans="2:2">
      <c r="B10099" s="134"/>
    </row>
    <row r="10100" spans="2:2">
      <c r="B10100" s="134"/>
    </row>
    <row r="10101" spans="2:2">
      <c r="B10101" s="134"/>
    </row>
    <row r="10102" spans="2:2">
      <c r="B10102" s="134"/>
    </row>
    <row r="10103" spans="2:2">
      <c r="B10103" s="134"/>
    </row>
    <row r="10104" spans="2:2">
      <c r="B10104" s="134"/>
    </row>
    <row r="10105" spans="2:2">
      <c r="B10105" s="134"/>
    </row>
    <row r="10106" spans="2:2">
      <c r="B10106" s="134"/>
    </row>
    <row r="10107" spans="2:2">
      <c r="B10107" s="134"/>
    </row>
    <row r="10108" spans="2:2">
      <c r="B10108" s="134"/>
    </row>
    <row r="10109" spans="2:2">
      <c r="B10109" s="134"/>
    </row>
    <row r="10110" spans="2:2">
      <c r="B10110" s="134"/>
    </row>
    <row r="10111" spans="2:2">
      <c r="B10111" s="134"/>
    </row>
    <row r="10112" spans="2:2">
      <c r="B10112" s="134"/>
    </row>
    <row r="10113" spans="2:2">
      <c r="B10113" s="134"/>
    </row>
    <row r="10114" spans="2:2">
      <c r="B10114" s="134"/>
    </row>
    <row r="10115" spans="2:2">
      <c r="B10115" s="134"/>
    </row>
    <row r="10116" spans="2:2">
      <c r="B10116" s="134"/>
    </row>
    <row r="10117" spans="2:2">
      <c r="B10117" s="134"/>
    </row>
    <row r="10118" spans="2:2">
      <c r="B10118" s="134"/>
    </row>
    <row r="10119" spans="2:2">
      <c r="B10119" s="134"/>
    </row>
    <row r="10120" spans="2:2">
      <c r="B10120" s="134"/>
    </row>
    <row r="10121" spans="2:2">
      <c r="B10121" s="134"/>
    </row>
    <row r="10122" spans="2:2">
      <c r="B10122" s="134"/>
    </row>
    <row r="10123" spans="2:2">
      <c r="B10123" s="134"/>
    </row>
    <row r="10124" spans="2:2">
      <c r="B10124" s="134"/>
    </row>
    <row r="10125" spans="2:2">
      <c r="B10125" s="134"/>
    </row>
    <row r="10126" spans="2:2">
      <c r="B10126" s="134"/>
    </row>
    <row r="10127" spans="2:2">
      <c r="B10127" s="134"/>
    </row>
    <row r="10128" spans="2:2">
      <c r="B10128" s="134"/>
    </row>
    <row r="10129" spans="2:2">
      <c r="B10129" s="134"/>
    </row>
    <row r="10130" spans="2:2">
      <c r="B10130" s="134"/>
    </row>
    <row r="10131" spans="2:2">
      <c r="B10131" s="134"/>
    </row>
    <row r="10132" spans="2:2">
      <c r="B10132" s="134"/>
    </row>
    <row r="10133" spans="2:2">
      <c r="B10133" s="134"/>
    </row>
    <row r="10134" spans="2:2">
      <c r="B10134" s="134"/>
    </row>
    <row r="10135" spans="2:2">
      <c r="B10135" s="134"/>
    </row>
    <row r="10136" spans="2:2">
      <c r="B10136" s="134"/>
    </row>
    <row r="10137" spans="2:2">
      <c r="B10137" s="134"/>
    </row>
    <row r="10138" spans="2:2">
      <c r="B10138" s="134"/>
    </row>
    <row r="10139" spans="2:2">
      <c r="B10139" s="134"/>
    </row>
    <row r="10140" spans="2:2">
      <c r="B10140" s="134"/>
    </row>
    <row r="10141" spans="2:2">
      <c r="B10141" s="134"/>
    </row>
    <row r="10142" spans="2:2">
      <c r="B10142" s="134"/>
    </row>
    <row r="10143" spans="2:2">
      <c r="B10143" s="134"/>
    </row>
    <row r="10144" spans="2:2">
      <c r="B10144" s="134"/>
    </row>
    <row r="10145" spans="2:2">
      <c r="B10145" s="134"/>
    </row>
    <row r="10146" spans="2:2">
      <c r="B10146" s="134"/>
    </row>
    <row r="10147" spans="2:2">
      <c r="B10147" s="134"/>
    </row>
    <row r="10148" spans="2:2">
      <c r="B10148" s="134"/>
    </row>
    <row r="10149" spans="2:2">
      <c r="B10149" s="134"/>
    </row>
    <row r="10150" spans="2:2">
      <c r="B10150" s="134"/>
    </row>
    <row r="10151" spans="2:2">
      <c r="B10151" s="134"/>
    </row>
    <row r="10152" spans="2:2">
      <c r="B10152" s="134"/>
    </row>
    <row r="10153" spans="2:2">
      <c r="B10153" s="134"/>
    </row>
    <row r="10154" spans="2:2">
      <c r="B10154" s="134"/>
    </row>
    <row r="10155" spans="2:2">
      <c r="B10155" s="134"/>
    </row>
    <row r="10156" spans="2:2">
      <c r="B10156" s="134"/>
    </row>
    <row r="10157" spans="2:2">
      <c r="B10157" s="134"/>
    </row>
    <row r="10158" spans="2:2">
      <c r="B10158" s="134"/>
    </row>
    <row r="10159" spans="2:2">
      <c r="B10159" s="134"/>
    </row>
    <row r="10160" spans="2:2">
      <c r="B10160" s="134"/>
    </row>
    <row r="10161" spans="2:2">
      <c r="B10161" s="134"/>
    </row>
    <row r="10162" spans="2:2">
      <c r="B10162" s="134"/>
    </row>
    <row r="10163" spans="2:2">
      <c r="B10163" s="134"/>
    </row>
    <row r="10164" spans="2:2">
      <c r="B10164" s="134"/>
    </row>
    <row r="10165" spans="2:2">
      <c r="B10165" s="134"/>
    </row>
    <row r="10166" spans="2:2">
      <c r="B10166" s="134"/>
    </row>
    <row r="10167" spans="2:2">
      <c r="B10167" s="134"/>
    </row>
    <row r="10168" spans="2:2">
      <c r="B10168" s="134"/>
    </row>
    <row r="10169" spans="2:2">
      <c r="B10169" s="134"/>
    </row>
    <row r="10170" spans="2:2">
      <c r="B10170" s="134"/>
    </row>
    <row r="10171" spans="2:2">
      <c r="B10171" s="134"/>
    </row>
    <row r="10172" spans="2:2">
      <c r="B10172" s="134"/>
    </row>
    <row r="10173" spans="2:2">
      <c r="B10173" s="134"/>
    </row>
    <row r="10174" spans="2:2">
      <c r="B10174" s="134"/>
    </row>
    <row r="10175" spans="2:2">
      <c r="B10175" s="134"/>
    </row>
    <row r="10176" spans="2:2">
      <c r="B10176" s="134"/>
    </row>
    <row r="10177" spans="2:2">
      <c r="B10177" s="134"/>
    </row>
    <row r="10178" spans="2:2">
      <c r="B10178" s="134"/>
    </row>
    <row r="10179" spans="2:2">
      <c r="B10179" s="134"/>
    </row>
    <row r="10180" spans="2:2">
      <c r="B10180" s="134"/>
    </row>
    <row r="10181" spans="2:2">
      <c r="B10181" s="134"/>
    </row>
    <row r="10182" spans="2:2">
      <c r="B10182" s="134"/>
    </row>
    <row r="10183" spans="2:2">
      <c r="B10183" s="134"/>
    </row>
    <row r="10184" spans="2:2">
      <c r="B10184" s="134"/>
    </row>
    <row r="10185" spans="2:2">
      <c r="B10185" s="134"/>
    </row>
    <row r="10186" spans="2:2">
      <c r="B10186" s="134"/>
    </row>
    <row r="10187" spans="2:2">
      <c r="B10187" s="134"/>
    </row>
    <row r="10188" spans="2:2">
      <c r="B10188" s="134"/>
    </row>
    <row r="10189" spans="2:2">
      <c r="B10189" s="134"/>
    </row>
    <row r="10190" spans="2:2">
      <c r="B10190" s="134"/>
    </row>
    <row r="10191" spans="2:2">
      <c r="B10191" s="134"/>
    </row>
    <row r="10192" spans="2:2">
      <c r="B10192" s="134"/>
    </row>
    <row r="10193" spans="2:2">
      <c r="B10193" s="134"/>
    </row>
    <row r="10194" spans="2:2">
      <c r="B10194" s="134"/>
    </row>
    <row r="10195" spans="2:2">
      <c r="B10195" s="134"/>
    </row>
    <row r="10196" spans="2:2">
      <c r="B10196" s="134"/>
    </row>
    <row r="10197" spans="2:2">
      <c r="B10197" s="134"/>
    </row>
    <row r="10198" spans="2:2">
      <c r="B10198" s="134"/>
    </row>
    <row r="10199" spans="2:2">
      <c r="B10199" s="134"/>
    </row>
    <row r="10200" spans="2:2">
      <c r="B10200" s="134"/>
    </row>
    <row r="10201" spans="2:2">
      <c r="B10201" s="134"/>
    </row>
    <row r="10202" spans="2:2">
      <c r="B10202" s="134"/>
    </row>
    <row r="10203" spans="2:2">
      <c r="B10203" s="134"/>
    </row>
    <row r="10204" spans="2:2">
      <c r="B10204" s="134"/>
    </row>
    <row r="10205" spans="2:2">
      <c r="B10205" s="134"/>
    </row>
    <row r="10206" spans="2:2">
      <c r="B10206" s="134"/>
    </row>
    <row r="10207" spans="2:2">
      <c r="B10207" s="134"/>
    </row>
    <row r="10208" spans="2:2">
      <c r="B10208" s="134"/>
    </row>
    <row r="10209" spans="2:2">
      <c r="B10209" s="134"/>
    </row>
    <row r="10210" spans="2:2">
      <c r="B10210" s="134"/>
    </row>
    <row r="10211" spans="2:2">
      <c r="B10211" s="134"/>
    </row>
    <row r="10212" spans="2:2">
      <c r="B10212" s="134"/>
    </row>
    <row r="10213" spans="2:2">
      <c r="B10213" s="134"/>
    </row>
    <row r="10214" spans="2:2">
      <c r="B10214" s="134"/>
    </row>
    <row r="10215" spans="2:2">
      <c r="B10215" s="134"/>
    </row>
    <row r="10216" spans="2:2">
      <c r="B10216" s="134"/>
    </row>
    <row r="10217" spans="2:2">
      <c r="B10217" s="134"/>
    </row>
    <row r="10218" spans="2:2">
      <c r="B10218" s="134"/>
    </row>
    <row r="10219" spans="2:2">
      <c r="B10219" s="134"/>
    </row>
    <row r="10220" spans="2:2">
      <c r="B10220" s="134"/>
    </row>
    <row r="10221" spans="2:2">
      <c r="B10221" s="134"/>
    </row>
    <row r="10222" spans="2:2">
      <c r="B10222" s="134"/>
    </row>
    <row r="10223" spans="2:2">
      <c r="B10223" s="134"/>
    </row>
    <row r="10224" spans="2:2">
      <c r="B10224" s="134"/>
    </row>
    <row r="10225" spans="2:2">
      <c r="B10225" s="134"/>
    </row>
    <row r="10226" spans="2:2">
      <c r="B10226" s="134"/>
    </row>
    <row r="10227" spans="2:2">
      <c r="B10227" s="134"/>
    </row>
    <row r="10228" spans="2:2">
      <c r="B10228" s="134"/>
    </row>
    <row r="10229" spans="2:2">
      <c r="B10229" s="134"/>
    </row>
    <row r="10230" spans="2:2">
      <c r="B10230" s="134"/>
    </row>
    <row r="10231" spans="2:2">
      <c r="B10231" s="134"/>
    </row>
    <row r="10232" spans="2:2">
      <c r="B10232" s="134"/>
    </row>
    <row r="10233" spans="2:2">
      <c r="B10233" s="134"/>
    </row>
    <row r="10234" spans="2:2">
      <c r="B10234" s="134"/>
    </row>
    <row r="10235" spans="2:2">
      <c r="B10235" s="134"/>
    </row>
    <row r="10236" spans="2:2">
      <c r="B10236" s="134"/>
    </row>
    <row r="10237" spans="2:2">
      <c r="B10237" s="134"/>
    </row>
    <row r="10238" spans="2:2">
      <c r="B10238" s="134"/>
    </row>
    <row r="10239" spans="2:2">
      <c r="B10239" s="134"/>
    </row>
    <row r="10240" spans="2:2">
      <c r="B10240" s="134"/>
    </row>
    <row r="10241" spans="2:2">
      <c r="B10241" s="134"/>
    </row>
    <row r="10242" spans="2:2">
      <c r="B10242" s="134"/>
    </row>
    <row r="10243" spans="2:2">
      <c r="B10243" s="134"/>
    </row>
    <row r="10244" spans="2:2">
      <c r="B10244" s="134"/>
    </row>
    <row r="10245" spans="2:2">
      <c r="B10245" s="134"/>
    </row>
    <row r="10246" spans="2:2">
      <c r="B10246" s="134"/>
    </row>
    <row r="10247" spans="2:2">
      <c r="B10247" s="134"/>
    </row>
    <row r="10248" spans="2:2">
      <c r="B10248" s="134"/>
    </row>
    <row r="10249" spans="2:2">
      <c r="B10249" s="134"/>
    </row>
    <row r="10250" spans="2:2">
      <c r="B10250" s="134"/>
    </row>
    <row r="10251" spans="2:2">
      <c r="B10251" s="134"/>
    </row>
    <row r="10252" spans="2:2">
      <c r="B10252" s="134"/>
    </row>
    <row r="10253" spans="2:2">
      <c r="B10253" s="134"/>
    </row>
    <row r="10254" spans="2:2">
      <c r="B10254" s="134"/>
    </row>
    <row r="10255" spans="2:2">
      <c r="B10255" s="134"/>
    </row>
    <row r="10256" spans="2:2">
      <c r="B10256" s="134"/>
    </row>
    <row r="10257" spans="2:2">
      <c r="B10257" s="134"/>
    </row>
    <row r="10258" spans="2:2">
      <c r="B10258" s="134"/>
    </row>
    <row r="10259" spans="2:2">
      <c r="B10259" s="134"/>
    </row>
    <row r="10260" spans="2:2">
      <c r="B10260" s="134"/>
    </row>
    <row r="10261" spans="2:2">
      <c r="B10261" s="134"/>
    </row>
    <row r="10262" spans="2:2">
      <c r="B10262" s="134"/>
    </row>
    <row r="10263" spans="2:2">
      <c r="B10263" s="134"/>
    </row>
    <row r="10264" spans="2:2">
      <c r="B10264" s="134"/>
    </row>
    <row r="10265" spans="2:2">
      <c r="B10265" s="134"/>
    </row>
    <row r="10266" spans="2:2">
      <c r="B10266" s="134"/>
    </row>
    <row r="10267" spans="2:2">
      <c r="B10267" s="134"/>
    </row>
    <row r="10268" spans="2:2">
      <c r="B10268" s="134"/>
    </row>
    <row r="10269" spans="2:2">
      <c r="B10269" s="134"/>
    </row>
    <row r="10270" spans="2:2">
      <c r="B10270" s="134"/>
    </row>
    <row r="10271" spans="2:2">
      <c r="B10271" s="134"/>
    </row>
    <row r="10272" spans="2:2">
      <c r="B10272" s="134"/>
    </row>
    <row r="10273" spans="2:2">
      <c r="B10273" s="134"/>
    </row>
    <row r="10274" spans="2:2">
      <c r="B10274" s="134"/>
    </row>
    <row r="10275" spans="2:2">
      <c r="B10275" s="134"/>
    </row>
    <row r="10276" spans="2:2">
      <c r="B10276" s="134"/>
    </row>
    <row r="10277" spans="2:2">
      <c r="B10277" s="134"/>
    </row>
    <row r="10278" spans="2:2">
      <c r="B10278" s="134"/>
    </row>
    <row r="10279" spans="2:2">
      <c r="B10279" s="134"/>
    </row>
    <row r="10280" spans="2:2">
      <c r="B10280" s="134"/>
    </row>
    <row r="10281" spans="2:2">
      <c r="B10281" s="134"/>
    </row>
    <row r="10282" spans="2:2">
      <c r="B10282" s="134"/>
    </row>
    <row r="10283" spans="2:2">
      <c r="B10283" s="134"/>
    </row>
    <row r="10284" spans="2:2">
      <c r="B10284" s="134"/>
    </row>
    <row r="10285" spans="2:2">
      <c r="B10285" s="134"/>
    </row>
    <row r="10286" spans="2:2">
      <c r="B10286" s="134"/>
    </row>
    <row r="10287" spans="2:2">
      <c r="B10287" s="134"/>
    </row>
    <row r="10288" spans="2:2">
      <c r="B10288" s="134"/>
    </row>
    <row r="10289" spans="2:2">
      <c r="B10289" s="134"/>
    </row>
    <row r="10290" spans="2:2">
      <c r="B10290" s="134"/>
    </row>
    <row r="10291" spans="2:2">
      <c r="B10291" s="134"/>
    </row>
    <row r="10292" spans="2:2">
      <c r="B10292" s="134"/>
    </row>
    <row r="10293" spans="2:2">
      <c r="B10293" s="134"/>
    </row>
    <row r="10294" spans="2:2">
      <c r="B10294" s="134"/>
    </row>
    <row r="10295" spans="2:2">
      <c r="B10295" s="134"/>
    </row>
    <row r="10296" spans="2:2">
      <c r="B10296" s="134"/>
    </row>
    <row r="10297" spans="2:2">
      <c r="B10297" s="134"/>
    </row>
    <row r="10298" spans="2:2">
      <c r="B10298" s="134"/>
    </row>
    <row r="10299" spans="2:2">
      <c r="B10299" s="134"/>
    </row>
    <row r="10300" spans="2:2">
      <c r="B10300" s="134"/>
    </row>
    <row r="10301" spans="2:2">
      <c r="B10301" s="134"/>
    </row>
    <row r="10302" spans="2:2">
      <c r="B10302" s="134"/>
    </row>
    <row r="10303" spans="2:2">
      <c r="B10303" s="134"/>
    </row>
    <row r="10304" spans="2:2">
      <c r="B10304" s="134"/>
    </row>
    <row r="10305" spans="2:2">
      <c r="B10305" s="134"/>
    </row>
    <row r="10306" spans="2:2">
      <c r="B10306" s="134"/>
    </row>
    <row r="10307" spans="2:2">
      <c r="B10307" s="134"/>
    </row>
    <row r="10308" spans="2:2">
      <c r="B10308" s="134"/>
    </row>
    <row r="10309" spans="2:2">
      <c r="B10309" s="134"/>
    </row>
    <row r="10310" spans="2:2">
      <c r="B10310" s="134"/>
    </row>
    <row r="10311" spans="2:2">
      <c r="B10311" s="134"/>
    </row>
    <row r="10312" spans="2:2">
      <c r="B10312" s="134"/>
    </row>
    <row r="10313" spans="2:2">
      <c r="B10313" s="134"/>
    </row>
    <row r="10314" spans="2:2">
      <c r="B10314" s="134"/>
    </row>
    <row r="10315" spans="2:2">
      <c r="B10315" s="134"/>
    </row>
    <row r="10316" spans="2:2">
      <c r="B10316" s="134"/>
    </row>
    <row r="10317" spans="2:2">
      <c r="B10317" s="134"/>
    </row>
    <row r="10318" spans="2:2">
      <c r="B10318" s="134"/>
    </row>
    <row r="10319" spans="2:2">
      <c r="B10319" s="134"/>
    </row>
    <row r="10320" spans="2:2">
      <c r="B10320" s="134"/>
    </row>
    <row r="10321" spans="2:2">
      <c r="B10321" s="134"/>
    </row>
    <row r="10322" spans="2:2">
      <c r="B10322" s="134"/>
    </row>
    <row r="10323" spans="2:2">
      <c r="B10323" s="134"/>
    </row>
    <row r="10324" spans="2:2">
      <c r="B10324" s="134"/>
    </row>
    <row r="10325" spans="2:2">
      <c r="B10325" s="134"/>
    </row>
    <row r="10326" spans="2:2">
      <c r="B10326" s="134"/>
    </row>
    <row r="10327" spans="2:2">
      <c r="B10327" s="134"/>
    </row>
    <row r="10328" spans="2:2">
      <c r="B10328" s="134"/>
    </row>
    <row r="10329" spans="2:2">
      <c r="B10329" s="134"/>
    </row>
    <row r="10330" spans="2:2">
      <c r="B10330" s="134"/>
    </row>
    <row r="10331" spans="2:2">
      <c r="B10331" s="134"/>
    </row>
    <row r="10332" spans="2:2">
      <c r="B10332" s="134"/>
    </row>
    <row r="10333" spans="2:2">
      <c r="B10333" s="134"/>
    </row>
    <row r="10334" spans="2:2">
      <c r="B10334" s="134"/>
    </row>
    <row r="10335" spans="2:2">
      <c r="B10335" s="134"/>
    </row>
    <row r="10336" spans="2:2">
      <c r="B10336" s="134"/>
    </row>
    <row r="10337" spans="2:2">
      <c r="B10337" s="134"/>
    </row>
    <row r="10338" spans="2:2">
      <c r="B10338" s="134"/>
    </row>
    <row r="10339" spans="2:2">
      <c r="B10339" s="134"/>
    </row>
    <row r="10340" spans="2:2">
      <c r="B10340" s="134"/>
    </row>
    <row r="10341" spans="2:2">
      <c r="B10341" s="134"/>
    </row>
    <row r="10342" spans="2:2">
      <c r="B10342" s="134"/>
    </row>
    <row r="10343" spans="2:2">
      <c r="B10343" s="134"/>
    </row>
    <row r="10344" spans="2:2">
      <c r="B10344" s="134"/>
    </row>
    <row r="10345" spans="2:2">
      <c r="B10345" s="134"/>
    </row>
    <row r="10346" spans="2:2">
      <c r="B10346" s="134"/>
    </row>
    <row r="10347" spans="2:2">
      <c r="B10347" s="134"/>
    </row>
    <row r="10348" spans="2:2">
      <c r="B10348" s="134"/>
    </row>
    <row r="10349" spans="2:2">
      <c r="B10349" s="134"/>
    </row>
    <row r="10350" spans="2:2">
      <c r="B10350" s="134"/>
    </row>
    <row r="10351" spans="2:2">
      <c r="B10351" s="134"/>
    </row>
    <row r="10352" spans="2:2">
      <c r="B10352" s="134"/>
    </row>
    <row r="10353" spans="2:2">
      <c r="B10353" s="134"/>
    </row>
    <row r="10354" spans="2:2">
      <c r="B10354" s="134"/>
    </row>
    <row r="10355" spans="2:2">
      <c r="B10355" s="134"/>
    </row>
    <row r="10356" spans="2:2">
      <c r="B10356" s="134"/>
    </row>
    <row r="10357" spans="2:2">
      <c r="B10357" s="134"/>
    </row>
    <row r="10358" spans="2:2">
      <c r="B10358" s="134"/>
    </row>
    <row r="10359" spans="2:2">
      <c r="B10359" s="134"/>
    </row>
    <row r="10360" spans="2:2">
      <c r="B10360" s="134"/>
    </row>
    <row r="10361" spans="2:2">
      <c r="B10361" s="134"/>
    </row>
    <row r="10362" spans="2:2">
      <c r="B10362" s="134"/>
    </row>
    <row r="10363" spans="2:2">
      <c r="B10363" s="134"/>
    </row>
    <row r="10364" spans="2:2">
      <c r="B10364" s="134"/>
    </row>
    <row r="10365" spans="2:2">
      <c r="B10365" s="134"/>
    </row>
    <row r="10366" spans="2:2">
      <c r="B10366" s="134"/>
    </row>
    <row r="10367" spans="2:2">
      <c r="B10367" s="134"/>
    </row>
    <row r="10368" spans="2:2">
      <c r="B10368" s="134"/>
    </row>
    <row r="10369" spans="2:2">
      <c r="B10369" s="134"/>
    </row>
    <row r="10370" spans="2:2">
      <c r="B10370" s="134"/>
    </row>
    <row r="10371" spans="2:2">
      <c r="B10371" s="134"/>
    </row>
    <row r="10372" spans="2:2">
      <c r="B10372" s="134"/>
    </row>
    <row r="10373" spans="2:2">
      <c r="B10373" s="134"/>
    </row>
    <row r="10374" spans="2:2">
      <c r="B10374" s="134"/>
    </row>
    <row r="10375" spans="2:2">
      <c r="B10375" s="134"/>
    </row>
    <row r="10376" spans="2:2">
      <c r="B10376" s="134"/>
    </row>
    <row r="10377" spans="2:2">
      <c r="B10377" s="134"/>
    </row>
    <row r="10378" spans="2:2">
      <c r="B10378" s="134"/>
    </row>
    <row r="10379" spans="2:2">
      <c r="B10379" s="134"/>
    </row>
    <row r="10380" spans="2:2">
      <c r="B10380" s="134"/>
    </row>
    <row r="10381" spans="2:2">
      <c r="B10381" s="134"/>
    </row>
    <row r="10382" spans="2:2">
      <c r="B10382" s="134"/>
    </row>
    <row r="10383" spans="2:2">
      <c r="B10383" s="134"/>
    </row>
    <row r="10384" spans="2:2">
      <c r="B10384" s="134"/>
    </row>
    <row r="10385" spans="2:2">
      <c r="B10385" s="134"/>
    </row>
    <row r="10386" spans="2:2">
      <c r="B10386" s="134"/>
    </row>
    <row r="10387" spans="2:2">
      <c r="B10387" s="134"/>
    </row>
    <row r="10388" spans="2:2">
      <c r="B10388" s="134"/>
    </row>
    <row r="10389" spans="2:2">
      <c r="B10389" s="134"/>
    </row>
    <row r="10390" spans="2:2">
      <c r="B10390" s="134"/>
    </row>
    <row r="10391" spans="2:2">
      <c r="B10391" s="134"/>
    </row>
    <row r="10392" spans="2:2">
      <c r="B10392" s="134"/>
    </row>
    <row r="10393" spans="2:2">
      <c r="B10393" s="134"/>
    </row>
    <row r="10394" spans="2:2">
      <c r="B10394" s="134"/>
    </row>
    <row r="10395" spans="2:2">
      <c r="B10395" s="134"/>
    </row>
    <row r="10396" spans="2:2">
      <c r="B10396" s="134"/>
    </row>
    <row r="10397" spans="2:2">
      <c r="B10397" s="134"/>
    </row>
    <row r="10398" spans="2:2">
      <c r="B10398" s="134"/>
    </row>
    <row r="10399" spans="2:2">
      <c r="B10399" s="134"/>
    </row>
    <row r="10400" spans="2:2">
      <c r="B10400" s="134"/>
    </row>
    <row r="10401" spans="2:2">
      <c r="B10401" s="134"/>
    </row>
    <row r="10402" spans="2:2">
      <c r="B10402" s="134"/>
    </row>
    <row r="10403" spans="2:2">
      <c r="B10403" s="134"/>
    </row>
    <row r="10404" spans="2:2">
      <c r="B10404" s="134"/>
    </row>
    <row r="10405" spans="2:2">
      <c r="B10405" s="134"/>
    </row>
    <row r="10406" spans="2:2">
      <c r="B10406" s="134"/>
    </row>
    <row r="10407" spans="2:2">
      <c r="B10407" s="134"/>
    </row>
    <row r="10408" spans="2:2">
      <c r="B10408" s="134"/>
    </row>
    <row r="10409" spans="2:2">
      <c r="B10409" s="134"/>
    </row>
    <row r="10410" spans="2:2">
      <c r="B10410" s="134"/>
    </row>
    <row r="10411" spans="2:2">
      <c r="B10411" s="134"/>
    </row>
    <row r="10412" spans="2:2">
      <c r="B10412" s="134"/>
    </row>
    <row r="10413" spans="2:2">
      <c r="B10413" s="134"/>
    </row>
    <row r="10414" spans="2:2">
      <c r="B10414" s="134"/>
    </row>
    <row r="10415" spans="2:2">
      <c r="B10415" s="134"/>
    </row>
    <row r="10416" spans="2:2">
      <c r="B10416" s="134"/>
    </row>
    <row r="10417" spans="2:2">
      <c r="B10417" s="134"/>
    </row>
    <row r="10418" spans="2:2">
      <c r="B10418" s="134"/>
    </row>
    <row r="10419" spans="2:2">
      <c r="B10419" s="134"/>
    </row>
    <row r="10420" spans="2:2">
      <c r="B10420" s="134"/>
    </row>
    <row r="10421" spans="2:2">
      <c r="B10421" s="134"/>
    </row>
    <row r="10422" spans="2:2">
      <c r="B10422" s="134"/>
    </row>
    <row r="10423" spans="2:2">
      <c r="B10423" s="134"/>
    </row>
    <row r="10424" spans="2:2">
      <c r="B10424" s="134"/>
    </row>
    <row r="10425" spans="2:2">
      <c r="B10425" s="134"/>
    </row>
    <row r="10426" spans="2:2">
      <c r="B10426" s="134"/>
    </row>
    <row r="10427" spans="2:2">
      <c r="B10427" s="134"/>
    </row>
    <row r="10428" spans="2:2">
      <c r="B10428" s="134"/>
    </row>
    <row r="10429" spans="2:2">
      <c r="B10429" s="134"/>
    </row>
    <row r="10430" spans="2:2">
      <c r="B10430" s="134"/>
    </row>
    <row r="10431" spans="2:2">
      <c r="B10431" s="134"/>
    </row>
    <row r="10432" spans="2:2">
      <c r="B10432" s="134"/>
    </row>
    <row r="10433" spans="2:2">
      <c r="B10433" s="134"/>
    </row>
    <row r="10434" spans="2:2">
      <c r="B10434" s="134"/>
    </row>
    <row r="10435" spans="2:2">
      <c r="B10435" s="134"/>
    </row>
    <row r="10436" spans="2:2">
      <c r="B10436" s="134"/>
    </row>
    <row r="10437" spans="2:2">
      <c r="B10437" s="134"/>
    </row>
    <row r="10438" spans="2:2">
      <c r="B10438" s="134"/>
    </row>
    <row r="10439" spans="2:2">
      <c r="B10439" s="134"/>
    </row>
    <row r="10440" spans="2:2">
      <c r="B10440" s="134"/>
    </row>
    <row r="10441" spans="2:2">
      <c r="B10441" s="134"/>
    </row>
    <row r="10442" spans="2:2">
      <c r="B10442" s="134"/>
    </row>
    <row r="10443" spans="2:2">
      <c r="B10443" s="134"/>
    </row>
    <row r="10444" spans="2:2">
      <c r="B10444" s="134"/>
    </row>
    <row r="10445" spans="2:2">
      <c r="B10445" s="134"/>
    </row>
    <row r="10446" spans="2:2">
      <c r="B10446" s="134"/>
    </row>
    <row r="10447" spans="2:2">
      <c r="B10447" s="134"/>
    </row>
    <row r="10448" spans="2:2">
      <c r="B10448" s="134"/>
    </row>
    <row r="10449" spans="2:2">
      <c r="B10449" s="134"/>
    </row>
    <row r="10450" spans="2:2">
      <c r="B10450" s="134"/>
    </row>
    <row r="10451" spans="2:2">
      <c r="B10451" s="134"/>
    </row>
    <row r="10452" spans="2:2">
      <c r="B10452" s="134"/>
    </row>
    <row r="10453" spans="2:2">
      <c r="B10453" s="134"/>
    </row>
    <row r="10454" spans="2:2">
      <c r="B10454" s="134"/>
    </row>
    <row r="10455" spans="2:2">
      <c r="B10455" s="134"/>
    </row>
    <row r="10456" spans="2:2">
      <c r="B10456" s="134"/>
    </row>
    <row r="10457" spans="2:2">
      <c r="B10457" s="134"/>
    </row>
    <row r="10458" spans="2:2">
      <c r="B10458" s="134"/>
    </row>
    <row r="10459" spans="2:2">
      <c r="B10459" s="134"/>
    </row>
    <row r="10460" spans="2:2">
      <c r="B10460" s="134"/>
    </row>
    <row r="10461" spans="2:2">
      <c r="B10461" s="134"/>
    </row>
    <row r="10462" spans="2:2">
      <c r="B10462" s="134"/>
    </row>
    <row r="10463" spans="2:2">
      <c r="B10463" s="134"/>
    </row>
    <row r="10464" spans="2:2">
      <c r="B10464" s="134"/>
    </row>
    <row r="10465" spans="2:2">
      <c r="B10465" s="134"/>
    </row>
    <row r="10466" spans="2:2">
      <c r="B10466" s="134"/>
    </row>
    <row r="10467" spans="2:2">
      <c r="B10467" s="134"/>
    </row>
    <row r="10468" spans="2:2">
      <c r="B10468" s="134"/>
    </row>
    <row r="10469" spans="2:2">
      <c r="B10469" s="134"/>
    </row>
    <row r="10470" spans="2:2">
      <c r="B10470" s="134"/>
    </row>
    <row r="10471" spans="2:2">
      <c r="B10471" s="134"/>
    </row>
    <row r="10472" spans="2:2">
      <c r="B10472" s="134"/>
    </row>
    <row r="10473" spans="2:2">
      <c r="B10473" s="134"/>
    </row>
    <row r="10474" spans="2:2">
      <c r="B10474" s="134"/>
    </row>
    <row r="10475" spans="2:2">
      <c r="B10475" s="134"/>
    </row>
    <row r="10476" spans="2:2">
      <c r="B10476" s="134"/>
    </row>
    <row r="10477" spans="2:2">
      <c r="B10477" s="134"/>
    </row>
    <row r="10478" spans="2:2">
      <c r="B10478" s="134"/>
    </row>
    <row r="10479" spans="2:2">
      <c r="B10479" s="134"/>
    </row>
    <row r="10480" spans="2:2">
      <c r="B10480" s="134"/>
    </row>
    <row r="10481" spans="2:2">
      <c r="B10481" s="134"/>
    </row>
    <row r="10482" spans="2:2">
      <c r="B10482" s="134"/>
    </row>
    <row r="10483" spans="2:2">
      <c r="B10483" s="134"/>
    </row>
    <row r="10484" spans="2:2">
      <c r="B10484" s="134"/>
    </row>
    <row r="10485" spans="2:2">
      <c r="B10485" s="134"/>
    </row>
    <row r="10486" spans="2:2">
      <c r="B10486" s="134"/>
    </row>
    <row r="10487" spans="2:2">
      <c r="B10487" s="134"/>
    </row>
    <row r="10488" spans="2:2">
      <c r="B10488" s="134"/>
    </row>
    <row r="10489" spans="2:2">
      <c r="B10489" s="134"/>
    </row>
    <row r="10490" spans="2:2">
      <c r="B10490" s="134"/>
    </row>
    <row r="10491" spans="2:2">
      <c r="B10491" s="134"/>
    </row>
    <row r="10492" spans="2:2">
      <c r="B10492" s="134"/>
    </row>
    <row r="10493" spans="2:2">
      <c r="B10493" s="134"/>
    </row>
    <row r="10494" spans="2:2">
      <c r="B10494" s="134"/>
    </row>
    <row r="10495" spans="2:2">
      <c r="B10495" s="134"/>
    </row>
    <row r="10496" spans="2:2">
      <c r="B10496" s="134"/>
    </row>
    <row r="10497" spans="2:2">
      <c r="B10497" s="134"/>
    </row>
    <row r="10498" spans="2:2">
      <c r="B10498" s="134"/>
    </row>
    <row r="10499" spans="2:2">
      <c r="B10499" s="134"/>
    </row>
    <row r="10500" spans="2:2">
      <c r="B10500" s="134"/>
    </row>
    <row r="10501" spans="2:2">
      <c r="B10501" s="134"/>
    </row>
    <row r="10502" spans="2:2">
      <c r="B10502" s="134"/>
    </row>
    <row r="10503" spans="2:2">
      <c r="B10503" s="134"/>
    </row>
    <row r="10504" spans="2:2">
      <c r="B10504" s="134"/>
    </row>
    <row r="10505" spans="2:2">
      <c r="B10505" s="134"/>
    </row>
    <row r="10506" spans="2:2">
      <c r="B10506" s="134"/>
    </row>
    <row r="10507" spans="2:2">
      <c r="B10507" s="134"/>
    </row>
    <row r="10508" spans="2:2">
      <c r="B10508" s="134"/>
    </row>
    <row r="10509" spans="2:2">
      <c r="B10509" s="134"/>
    </row>
    <row r="10510" spans="2:2">
      <c r="B10510" s="134"/>
    </row>
    <row r="10511" spans="2:2">
      <c r="B10511" s="134"/>
    </row>
    <row r="10512" spans="2:2">
      <c r="B10512" s="134"/>
    </row>
    <row r="10513" spans="2:2">
      <c r="B10513" s="134"/>
    </row>
    <row r="10514" spans="2:2">
      <c r="B10514" s="134"/>
    </row>
    <row r="10515" spans="2:2">
      <c r="B10515" s="134"/>
    </row>
    <row r="10516" spans="2:2">
      <c r="B10516" s="134"/>
    </row>
    <row r="10517" spans="2:2">
      <c r="B10517" s="134"/>
    </row>
    <row r="10518" spans="2:2">
      <c r="B10518" s="134"/>
    </row>
    <row r="10519" spans="2:2">
      <c r="B10519" s="134"/>
    </row>
    <row r="10520" spans="2:2">
      <c r="B10520" s="134"/>
    </row>
    <row r="10521" spans="2:2">
      <c r="B10521" s="134"/>
    </row>
    <row r="10522" spans="2:2">
      <c r="B10522" s="134"/>
    </row>
    <row r="10523" spans="2:2">
      <c r="B10523" s="134"/>
    </row>
    <row r="10524" spans="2:2">
      <c r="B10524" s="134"/>
    </row>
    <row r="10525" spans="2:2">
      <c r="B10525" s="134"/>
    </row>
    <row r="10526" spans="2:2">
      <c r="B10526" s="134"/>
    </row>
    <row r="10527" spans="2:2">
      <c r="B10527" s="134"/>
    </row>
    <row r="10528" spans="2:2">
      <c r="B10528" s="134"/>
    </row>
    <row r="10529" spans="2:2">
      <c r="B10529" s="134"/>
    </row>
    <row r="10530" spans="2:2">
      <c r="B10530" s="134"/>
    </row>
    <row r="10531" spans="2:2">
      <c r="B10531" s="134"/>
    </row>
    <row r="10532" spans="2:2">
      <c r="B10532" s="134"/>
    </row>
    <row r="10533" spans="2:2">
      <c r="B10533" s="134"/>
    </row>
    <row r="10534" spans="2:2">
      <c r="B10534" s="134"/>
    </row>
    <row r="10535" spans="2:2">
      <c r="B10535" s="134"/>
    </row>
    <row r="10536" spans="2:2">
      <c r="B10536" s="134"/>
    </row>
    <row r="10537" spans="2:2">
      <c r="B10537" s="134"/>
    </row>
    <row r="10538" spans="2:2">
      <c r="B10538" s="134"/>
    </row>
    <row r="10539" spans="2:2">
      <c r="B10539" s="134"/>
    </row>
    <row r="10540" spans="2:2">
      <c r="B10540" s="134"/>
    </row>
    <row r="10541" spans="2:2">
      <c r="B10541" s="134"/>
    </row>
    <row r="10542" spans="2:2">
      <c r="B10542" s="134"/>
    </row>
    <row r="10543" spans="2:2">
      <c r="B10543" s="134"/>
    </row>
    <row r="10544" spans="2:2">
      <c r="B10544" s="134"/>
    </row>
    <row r="10545" spans="2:2">
      <c r="B10545" s="134"/>
    </row>
    <row r="10546" spans="2:2">
      <c r="B10546" s="134"/>
    </row>
    <row r="10547" spans="2:2">
      <c r="B10547" s="134"/>
    </row>
    <row r="10548" spans="2:2">
      <c r="B10548" s="134"/>
    </row>
    <row r="10549" spans="2:2">
      <c r="B10549" s="134"/>
    </row>
    <row r="10550" spans="2:2">
      <c r="B10550" s="134"/>
    </row>
    <row r="10551" spans="2:2">
      <c r="B10551" s="134"/>
    </row>
    <row r="10552" spans="2:2">
      <c r="B10552" s="134"/>
    </row>
    <row r="10553" spans="2:2">
      <c r="B10553" s="134"/>
    </row>
    <row r="10554" spans="2:2">
      <c r="B10554" s="134"/>
    </row>
    <row r="10555" spans="2:2">
      <c r="B10555" s="134"/>
    </row>
    <row r="10556" spans="2:2">
      <c r="B10556" s="134"/>
    </row>
    <row r="10557" spans="2:2">
      <c r="B10557" s="134"/>
    </row>
    <row r="10558" spans="2:2">
      <c r="B10558" s="134"/>
    </row>
    <row r="10559" spans="2:2">
      <c r="B10559" s="134"/>
    </row>
    <row r="10560" spans="2:2">
      <c r="B10560" s="134"/>
    </row>
    <row r="10561" spans="2:2">
      <c r="B10561" s="134"/>
    </row>
    <row r="10562" spans="2:2">
      <c r="B10562" s="134"/>
    </row>
    <row r="10563" spans="2:2">
      <c r="B10563" s="134"/>
    </row>
    <row r="10564" spans="2:2">
      <c r="B10564" s="134"/>
    </row>
    <row r="10565" spans="2:2">
      <c r="B10565" s="134"/>
    </row>
    <row r="10566" spans="2:2">
      <c r="B10566" s="134"/>
    </row>
    <row r="10567" spans="2:2">
      <c r="B10567" s="134"/>
    </row>
    <row r="10568" spans="2:2">
      <c r="B10568" s="134"/>
    </row>
    <row r="10569" spans="2:2">
      <c r="B10569" s="134"/>
    </row>
    <row r="10570" spans="2:2">
      <c r="B10570" s="134"/>
    </row>
    <row r="10571" spans="2:2">
      <c r="B10571" s="134"/>
    </row>
    <row r="10572" spans="2:2">
      <c r="B10572" s="134"/>
    </row>
    <row r="10573" spans="2:2">
      <c r="B10573" s="134"/>
    </row>
    <row r="10574" spans="2:2">
      <c r="B10574" s="134"/>
    </row>
    <row r="10575" spans="2:2">
      <c r="B10575" s="134"/>
    </row>
    <row r="10576" spans="2:2">
      <c r="B10576" s="134"/>
    </row>
    <row r="10577" spans="2:2">
      <c r="B10577" s="134"/>
    </row>
    <row r="10578" spans="2:2">
      <c r="B10578" s="134"/>
    </row>
    <row r="10579" spans="2:2">
      <c r="B10579" s="134"/>
    </row>
    <row r="10580" spans="2:2">
      <c r="B10580" s="134"/>
    </row>
    <row r="10581" spans="2:2">
      <c r="B10581" s="134"/>
    </row>
    <row r="10582" spans="2:2">
      <c r="B10582" s="134"/>
    </row>
    <row r="10583" spans="2:2">
      <c r="B10583" s="134"/>
    </row>
    <row r="10584" spans="2:2">
      <c r="B10584" s="134"/>
    </row>
    <row r="10585" spans="2:2">
      <c r="B10585" s="134"/>
    </row>
    <row r="10586" spans="2:2">
      <c r="B10586" s="134"/>
    </row>
    <row r="10587" spans="2:2">
      <c r="B10587" s="134"/>
    </row>
    <row r="10588" spans="2:2">
      <c r="B10588" s="134"/>
    </row>
    <row r="10589" spans="2:2">
      <c r="B10589" s="134"/>
    </row>
    <row r="10590" spans="2:2">
      <c r="B10590" s="134"/>
    </row>
    <row r="10591" spans="2:2">
      <c r="B10591" s="134"/>
    </row>
    <row r="10592" spans="2:2">
      <c r="B10592" s="134"/>
    </row>
    <row r="10593" spans="2:2">
      <c r="B10593" s="134"/>
    </row>
    <row r="10594" spans="2:2">
      <c r="B10594" s="134"/>
    </row>
    <row r="10595" spans="2:2">
      <c r="B10595" s="134"/>
    </row>
    <row r="10596" spans="2:2">
      <c r="B10596" s="134"/>
    </row>
    <row r="10597" spans="2:2">
      <c r="B10597" s="134"/>
    </row>
    <row r="10598" spans="2:2">
      <c r="B10598" s="134"/>
    </row>
    <row r="10599" spans="2:2">
      <c r="B10599" s="134"/>
    </row>
    <row r="10600" spans="2:2">
      <c r="B10600" s="134"/>
    </row>
    <row r="10601" spans="2:2">
      <c r="B10601" s="134"/>
    </row>
    <row r="10602" spans="2:2">
      <c r="B10602" s="134"/>
    </row>
    <row r="10603" spans="2:2">
      <c r="B10603" s="134"/>
    </row>
    <row r="10604" spans="2:2">
      <c r="B10604" s="134"/>
    </row>
    <row r="10605" spans="2:2">
      <c r="B10605" s="134"/>
    </row>
    <row r="10606" spans="2:2">
      <c r="B10606" s="134"/>
    </row>
    <row r="10607" spans="2:2">
      <c r="B10607" s="134"/>
    </row>
    <row r="10608" spans="2:2">
      <c r="B10608" s="134"/>
    </row>
    <row r="10609" spans="2:2">
      <c r="B10609" s="134"/>
    </row>
    <row r="10610" spans="2:2">
      <c r="B10610" s="134"/>
    </row>
    <row r="10611" spans="2:2">
      <c r="B10611" s="134"/>
    </row>
    <row r="10612" spans="2:2">
      <c r="B10612" s="134"/>
    </row>
    <row r="10613" spans="2:2">
      <c r="B10613" s="134"/>
    </row>
    <row r="10614" spans="2:2">
      <c r="B10614" s="134"/>
    </row>
    <row r="10615" spans="2:2">
      <c r="B10615" s="134"/>
    </row>
    <row r="10616" spans="2:2">
      <c r="B10616" s="134"/>
    </row>
    <row r="10617" spans="2:2">
      <c r="B10617" s="134"/>
    </row>
    <row r="10618" spans="2:2">
      <c r="B10618" s="134"/>
    </row>
    <row r="10619" spans="2:2">
      <c r="B10619" s="134"/>
    </row>
    <row r="10620" spans="2:2">
      <c r="B10620" s="134"/>
    </row>
    <row r="10621" spans="2:2">
      <c r="B10621" s="134"/>
    </row>
    <row r="10622" spans="2:2">
      <c r="B10622" s="134"/>
    </row>
    <row r="10623" spans="2:2">
      <c r="B10623" s="134"/>
    </row>
    <row r="10624" spans="2:2">
      <c r="B10624" s="134"/>
    </row>
    <row r="10625" spans="2:2">
      <c r="B10625" s="134"/>
    </row>
    <row r="10626" spans="2:2">
      <c r="B10626" s="134"/>
    </row>
    <row r="10627" spans="2:2">
      <c r="B10627" s="134"/>
    </row>
    <row r="10628" spans="2:2">
      <c r="B10628" s="134"/>
    </row>
    <row r="10629" spans="2:2">
      <c r="B10629" s="134"/>
    </row>
    <row r="10630" spans="2:2">
      <c r="B10630" s="134"/>
    </row>
    <row r="10631" spans="2:2">
      <c r="B10631" s="134"/>
    </row>
    <row r="10632" spans="2:2">
      <c r="B10632" s="134"/>
    </row>
    <row r="10633" spans="2:2">
      <c r="B10633" s="134"/>
    </row>
    <row r="10634" spans="2:2">
      <c r="B10634" s="134"/>
    </row>
    <row r="10635" spans="2:2">
      <c r="B10635" s="134"/>
    </row>
    <row r="10636" spans="2:2">
      <c r="B10636" s="134"/>
    </row>
    <row r="10637" spans="2:2">
      <c r="B10637" s="134"/>
    </row>
    <row r="10638" spans="2:2">
      <c r="B10638" s="134"/>
    </row>
    <row r="10639" spans="2:2">
      <c r="B10639" s="134"/>
    </row>
    <row r="10640" spans="2:2">
      <c r="B10640" s="134"/>
    </row>
    <row r="10641" spans="2:2">
      <c r="B10641" s="134"/>
    </row>
    <row r="10642" spans="2:2">
      <c r="B10642" s="134"/>
    </row>
    <row r="10643" spans="2:2">
      <c r="B10643" s="134"/>
    </row>
    <row r="10644" spans="2:2">
      <c r="B10644" s="134"/>
    </row>
    <row r="10645" spans="2:2">
      <c r="B10645" s="134"/>
    </row>
    <row r="10646" spans="2:2">
      <c r="B10646" s="134"/>
    </row>
    <row r="10647" spans="2:2">
      <c r="B10647" s="134"/>
    </row>
    <row r="10648" spans="2:2">
      <c r="B10648" s="134"/>
    </row>
    <row r="10649" spans="2:2">
      <c r="B10649" s="134"/>
    </row>
    <row r="10650" spans="2:2">
      <c r="B10650" s="134"/>
    </row>
    <row r="10651" spans="2:2">
      <c r="B10651" s="134"/>
    </row>
    <row r="10652" spans="2:2">
      <c r="B10652" s="134"/>
    </row>
    <row r="10653" spans="2:2">
      <c r="B10653" s="134"/>
    </row>
    <row r="10654" spans="2:2">
      <c r="B10654" s="134"/>
    </row>
    <row r="10655" spans="2:2">
      <c r="B10655" s="134"/>
    </row>
    <row r="10656" spans="2:2">
      <c r="B10656" s="134"/>
    </row>
    <row r="10657" spans="2:2">
      <c r="B10657" s="134"/>
    </row>
    <row r="10658" spans="2:2">
      <c r="B10658" s="134"/>
    </row>
    <row r="10659" spans="2:2">
      <c r="B10659" s="134"/>
    </row>
    <row r="10660" spans="2:2">
      <c r="B10660" s="134"/>
    </row>
    <row r="10661" spans="2:2">
      <c r="B10661" s="134"/>
    </row>
    <row r="10662" spans="2:2">
      <c r="B10662" s="134"/>
    </row>
    <row r="10663" spans="2:2">
      <c r="B10663" s="134"/>
    </row>
    <row r="10664" spans="2:2">
      <c r="B10664" s="134"/>
    </row>
    <row r="10665" spans="2:2">
      <c r="B10665" s="134"/>
    </row>
    <row r="10666" spans="2:2">
      <c r="B10666" s="134"/>
    </row>
    <row r="10667" spans="2:2">
      <c r="B10667" s="134"/>
    </row>
    <row r="10668" spans="2:2">
      <c r="B10668" s="134"/>
    </row>
    <row r="10669" spans="2:2">
      <c r="B10669" s="134"/>
    </row>
    <row r="10670" spans="2:2">
      <c r="B10670" s="134"/>
    </row>
    <row r="10671" spans="2:2">
      <c r="B10671" s="134"/>
    </row>
    <row r="10672" spans="2:2">
      <c r="B10672" s="134"/>
    </row>
    <row r="10673" spans="2:2">
      <c r="B10673" s="134"/>
    </row>
    <row r="10674" spans="2:2">
      <c r="B10674" s="134"/>
    </row>
    <row r="10675" spans="2:2">
      <c r="B10675" s="134"/>
    </row>
    <row r="10676" spans="2:2">
      <c r="B10676" s="134"/>
    </row>
    <row r="10677" spans="2:2">
      <c r="B10677" s="134"/>
    </row>
    <row r="10678" spans="2:2">
      <c r="B10678" s="134"/>
    </row>
    <row r="10679" spans="2:2">
      <c r="B10679" s="134"/>
    </row>
    <row r="10680" spans="2:2">
      <c r="B10680" s="134"/>
    </row>
    <row r="10681" spans="2:2">
      <c r="B10681" s="134"/>
    </row>
    <row r="10682" spans="2:2">
      <c r="B10682" s="134"/>
    </row>
    <row r="10683" spans="2:2">
      <c r="B10683" s="134"/>
    </row>
    <row r="10684" spans="2:2">
      <c r="B10684" s="134"/>
    </row>
    <row r="10685" spans="2:2">
      <c r="B10685" s="134"/>
    </row>
    <row r="10686" spans="2:2">
      <c r="B10686" s="134"/>
    </row>
    <row r="10687" spans="2:2">
      <c r="B10687" s="134"/>
    </row>
    <row r="10688" spans="2:2">
      <c r="B10688" s="134"/>
    </row>
    <row r="10689" spans="2:2">
      <c r="B10689" s="134"/>
    </row>
    <row r="10690" spans="2:2">
      <c r="B10690" s="134"/>
    </row>
    <row r="10691" spans="2:2">
      <c r="B10691" s="134"/>
    </row>
    <row r="10692" spans="2:2">
      <c r="B10692" s="134"/>
    </row>
    <row r="10693" spans="2:2">
      <c r="B10693" s="134"/>
    </row>
    <row r="10694" spans="2:2">
      <c r="B10694" s="134"/>
    </row>
    <row r="10695" spans="2:2">
      <c r="B10695" s="134"/>
    </row>
    <row r="10696" spans="2:2">
      <c r="B10696" s="134"/>
    </row>
    <row r="10697" spans="2:2">
      <c r="B10697" s="134"/>
    </row>
    <row r="10698" spans="2:2">
      <c r="B10698" s="134"/>
    </row>
    <row r="10699" spans="2:2">
      <c r="B10699" s="134"/>
    </row>
    <row r="10700" spans="2:2">
      <c r="B10700" s="134"/>
    </row>
    <row r="10701" spans="2:2">
      <c r="B10701" s="134"/>
    </row>
    <row r="10702" spans="2:2">
      <c r="B10702" s="134"/>
    </row>
    <row r="10703" spans="2:2">
      <c r="B10703" s="134"/>
    </row>
    <row r="10704" spans="2:2">
      <c r="B10704" s="134"/>
    </row>
    <row r="10705" spans="2:2">
      <c r="B10705" s="134"/>
    </row>
    <row r="10706" spans="2:2">
      <c r="B10706" s="134"/>
    </row>
    <row r="10707" spans="2:2">
      <c r="B10707" s="134"/>
    </row>
    <row r="10708" spans="2:2">
      <c r="B10708" s="134"/>
    </row>
    <row r="10709" spans="2:2">
      <c r="B10709" s="134"/>
    </row>
    <row r="10710" spans="2:2">
      <c r="B10710" s="134"/>
    </row>
    <row r="10711" spans="2:2">
      <c r="B10711" s="134"/>
    </row>
    <row r="10712" spans="2:2">
      <c r="B10712" s="134"/>
    </row>
    <row r="10713" spans="2:2">
      <c r="B10713" s="134"/>
    </row>
    <row r="10714" spans="2:2">
      <c r="B10714" s="134"/>
    </row>
    <row r="10715" spans="2:2">
      <c r="B10715" s="134"/>
    </row>
    <row r="10716" spans="2:2">
      <c r="B10716" s="134"/>
    </row>
    <row r="10717" spans="2:2">
      <c r="B10717" s="134"/>
    </row>
    <row r="10718" spans="2:2">
      <c r="B10718" s="134"/>
    </row>
    <row r="10719" spans="2:2">
      <c r="B10719" s="134"/>
    </row>
    <row r="10720" spans="2:2">
      <c r="B10720" s="134"/>
    </row>
    <row r="10721" spans="2:2">
      <c r="B10721" s="134"/>
    </row>
    <row r="10722" spans="2:2">
      <c r="B10722" s="134"/>
    </row>
    <row r="10723" spans="2:2">
      <c r="B10723" s="134"/>
    </row>
    <row r="10724" spans="2:2">
      <c r="B10724" s="134"/>
    </row>
    <row r="10725" spans="2:2">
      <c r="B10725" s="134"/>
    </row>
    <row r="10726" spans="2:2">
      <c r="B10726" s="134"/>
    </row>
    <row r="10727" spans="2:2">
      <c r="B10727" s="134"/>
    </row>
    <row r="10728" spans="2:2">
      <c r="B10728" s="134"/>
    </row>
    <row r="10729" spans="2:2">
      <c r="B10729" s="134"/>
    </row>
    <row r="10730" spans="2:2">
      <c r="B10730" s="134"/>
    </row>
    <row r="10731" spans="2:2">
      <c r="B10731" s="134"/>
    </row>
    <row r="10732" spans="2:2">
      <c r="B10732" s="134"/>
    </row>
    <row r="10733" spans="2:2">
      <c r="B10733" s="134"/>
    </row>
    <row r="10734" spans="2:2">
      <c r="B10734" s="134"/>
    </row>
    <row r="10735" spans="2:2">
      <c r="B10735" s="134"/>
    </row>
    <row r="10736" spans="2:2">
      <c r="B10736" s="134"/>
    </row>
    <row r="10737" spans="2:2">
      <c r="B10737" s="134"/>
    </row>
    <row r="10738" spans="2:2">
      <c r="B10738" s="134"/>
    </row>
    <row r="10739" spans="2:2">
      <c r="B10739" s="134"/>
    </row>
    <row r="10740" spans="2:2">
      <c r="B10740" s="134"/>
    </row>
    <row r="10741" spans="2:2">
      <c r="B10741" s="134"/>
    </row>
    <row r="10742" spans="2:2">
      <c r="B10742" s="134"/>
    </row>
    <row r="10743" spans="2:2">
      <c r="B10743" s="134"/>
    </row>
    <row r="10744" spans="2:2">
      <c r="B10744" s="134"/>
    </row>
    <row r="10745" spans="2:2">
      <c r="B10745" s="134"/>
    </row>
    <row r="10746" spans="2:2">
      <c r="B10746" s="134"/>
    </row>
    <row r="10747" spans="2:2">
      <c r="B10747" s="134"/>
    </row>
    <row r="10748" spans="2:2">
      <c r="B10748" s="134"/>
    </row>
    <row r="10749" spans="2:2">
      <c r="B10749" s="134"/>
    </row>
    <row r="10750" spans="2:2">
      <c r="B10750" s="134"/>
    </row>
    <row r="10751" spans="2:2">
      <c r="B10751" s="134"/>
    </row>
    <row r="10752" spans="2:2">
      <c r="B10752" s="134"/>
    </row>
    <row r="10753" spans="2:2">
      <c r="B10753" s="134"/>
    </row>
    <row r="10754" spans="2:2">
      <c r="B10754" s="134"/>
    </row>
    <row r="10755" spans="2:2">
      <c r="B10755" s="134"/>
    </row>
    <row r="10756" spans="2:2">
      <c r="B10756" s="134"/>
    </row>
    <row r="10757" spans="2:2">
      <c r="B10757" s="134"/>
    </row>
    <row r="10758" spans="2:2">
      <c r="B10758" s="134"/>
    </row>
    <row r="10759" spans="2:2">
      <c r="B10759" s="134"/>
    </row>
    <row r="10760" spans="2:2">
      <c r="B10760" s="134"/>
    </row>
    <row r="10761" spans="2:2">
      <c r="B10761" s="134"/>
    </row>
    <row r="10762" spans="2:2">
      <c r="B10762" s="134"/>
    </row>
    <row r="10763" spans="2:2">
      <c r="B10763" s="134"/>
    </row>
    <row r="10764" spans="2:2">
      <c r="B10764" s="134"/>
    </row>
    <row r="10765" spans="2:2">
      <c r="B10765" s="134"/>
    </row>
    <row r="10766" spans="2:2">
      <c r="B10766" s="134"/>
    </row>
    <row r="10767" spans="2:2">
      <c r="B10767" s="134"/>
    </row>
    <row r="10768" spans="2:2">
      <c r="B10768" s="134"/>
    </row>
    <row r="10769" spans="2:2">
      <c r="B10769" s="134"/>
    </row>
    <row r="10770" spans="2:2">
      <c r="B10770" s="134"/>
    </row>
    <row r="10771" spans="2:2">
      <c r="B10771" s="134"/>
    </row>
    <row r="10772" spans="2:2">
      <c r="B10772" s="134"/>
    </row>
    <row r="10773" spans="2:2">
      <c r="B10773" s="134"/>
    </row>
    <row r="10774" spans="2:2">
      <c r="B10774" s="134"/>
    </row>
    <row r="10775" spans="2:2">
      <c r="B10775" s="134"/>
    </row>
    <row r="10776" spans="2:2">
      <c r="B10776" s="134"/>
    </row>
    <row r="10777" spans="2:2">
      <c r="B10777" s="134"/>
    </row>
    <row r="10778" spans="2:2">
      <c r="B10778" s="134"/>
    </row>
    <row r="10779" spans="2:2">
      <c r="B10779" s="134"/>
    </row>
    <row r="10780" spans="2:2">
      <c r="B10780" s="134"/>
    </row>
    <row r="10781" spans="2:2">
      <c r="B10781" s="134"/>
    </row>
    <row r="10782" spans="2:2">
      <c r="B10782" s="134"/>
    </row>
    <row r="10783" spans="2:2">
      <c r="B10783" s="134"/>
    </row>
    <row r="10784" spans="2:2">
      <c r="B10784" s="134"/>
    </row>
    <row r="10785" spans="2:2">
      <c r="B10785" s="134"/>
    </row>
    <row r="10786" spans="2:2">
      <c r="B10786" s="134"/>
    </row>
    <row r="10787" spans="2:2">
      <c r="B10787" s="134"/>
    </row>
    <row r="10788" spans="2:2">
      <c r="B10788" s="134"/>
    </row>
    <row r="10789" spans="2:2">
      <c r="B10789" s="134"/>
    </row>
    <row r="10790" spans="2:2">
      <c r="B10790" s="134"/>
    </row>
    <row r="10791" spans="2:2">
      <c r="B10791" s="134"/>
    </row>
    <row r="10792" spans="2:2">
      <c r="B10792" s="134"/>
    </row>
    <row r="10793" spans="2:2">
      <c r="B10793" s="134"/>
    </row>
    <row r="10794" spans="2:2">
      <c r="B10794" s="134"/>
    </row>
    <row r="10795" spans="2:2">
      <c r="B10795" s="134"/>
    </row>
    <row r="10796" spans="2:2">
      <c r="B10796" s="134"/>
    </row>
    <row r="10797" spans="2:2">
      <c r="B10797" s="134"/>
    </row>
    <row r="10798" spans="2:2">
      <c r="B10798" s="134"/>
    </row>
    <row r="10799" spans="2:2">
      <c r="B10799" s="134"/>
    </row>
    <row r="10800" spans="2:2">
      <c r="B10800" s="134"/>
    </row>
    <row r="10801" spans="2:2">
      <c r="B10801" s="134"/>
    </row>
    <row r="10802" spans="2:2">
      <c r="B10802" s="134"/>
    </row>
    <row r="10803" spans="2:2">
      <c r="B10803" s="134"/>
    </row>
    <row r="10804" spans="2:2">
      <c r="B10804" s="134"/>
    </row>
    <row r="10805" spans="2:2">
      <c r="B10805" s="134"/>
    </row>
    <row r="10806" spans="2:2">
      <c r="B10806" s="134"/>
    </row>
    <row r="10807" spans="2:2">
      <c r="B10807" s="134"/>
    </row>
    <row r="10808" spans="2:2">
      <c r="B10808" s="134"/>
    </row>
    <row r="10809" spans="2:2">
      <c r="B10809" s="134"/>
    </row>
    <row r="10810" spans="2:2">
      <c r="B10810" s="134"/>
    </row>
    <row r="10811" spans="2:2">
      <c r="B10811" s="134"/>
    </row>
    <row r="10812" spans="2:2">
      <c r="B10812" s="134"/>
    </row>
    <row r="10813" spans="2:2">
      <c r="B10813" s="134"/>
    </row>
    <row r="10814" spans="2:2">
      <c r="B10814" s="134"/>
    </row>
    <row r="10815" spans="2:2">
      <c r="B10815" s="134"/>
    </row>
    <row r="10816" spans="2:2">
      <c r="B10816" s="134"/>
    </row>
    <row r="10817" spans="2:2">
      <c r="B10817" s="134"/>
    </row>
    <row r="10818" spans="2:2">
      <c r="B10818" s="134"/>
    </row>
    <row r="10819" spans="2:2">
      <c r="B10819" s="134"/>
    </row>
    <row r="10820" spans="2:2">
      <c r="B10820" s="134"/>
    </row>
    <row r="10821" spans="2:2">
      <c r="B10821" s="134"/>
    </row>
    <row r="10822" spans="2:2">
      <c r="B10822" s="134"/>
    </row>
    <row r="10823" spans="2:2">
      <c r="B10823" s="134"/>
    </row>
    <row r="10824" spans="2:2">
      <c r="B10824" s="134"/>
    </row>
    <row r="10825" spans="2:2">
      <c r="B10825" s="134"/>
    </row>
    <row r="10826" spans="2:2">
      <c r="B10826" s="134"/>
    </row>
    <row r="10827" spans="2:2">
      <c r="B10827" s="134"/>
    </row>
    <row r="10828" spans="2:2">
      <c r="B10828" s="134"/>
    </row>
    <row r="10829" spans="2:2">
      <c r="B10829" s="134"/>
    </row>
    <row r="10830" spans="2:2">
      <c r="B10830" s="134"/>
    </row>
    <row r="10831" spans="2:2">
      <c r="B10831" s="134"/>
    </row>
    <row r="10832" spans="2:2">
      <c r="B10832" s="134"/>
    </row>
    <row r="10833" spans="2:2">
      <c r="B10833" s="134"/>
    </row>
    <row r="10834" spans="2:2">
      <c r="B10834" s="134"/>
    </row>
    <row r="10835" spans="2:2">
      <c r="B10835" s="134"/>
    </row>
    <row r="10836" spans="2:2">
      <c r="B10836" s="134"/>
    </row>
    <row r="10837" spans="2:2">
      <c r="B10837" s="134"/>
    </row>
    <row r="10838" spans="2:2">
      <c r="B10838" s="134"/>
    </row>
    <row r="10839" spans="2:2">
      <c r="B10839" s="134"/>
    </row>
    <row r="10840" spans="2:2">
      <c r="B10840" s="134"/>
    </row>
    <row r="10841" spans="2:2">
      <c r="B10841" s="134"/>
    </row>
    <row r="10842" spans="2:2">
      <c r="B10842" s="134"/>
    </row>
    <row r="10843" spans="2:2">
      <c r="B10843" s="134"/>
    </row>
    <row r="10844" spans="2:2">
      <c r="B10844" s="134"/>
    </row>
    <row r="10845" spans="2:2">
      <c r="B10845" s="134"/>
    </row>
    <row r="10846" spans="2:2">
      <c r="B10846" s="134"/>
    </row>
    <row r="10847" spans="2:2">
      <c r="B10847" s="134"/>
    </row>
    <row r="10848" spans="2:2">
      <c r="B10848" s="134"/>
    </row>
    <row r="10849" spans="2:2">
      <c r="B10849" s="134"/>
    </row>
    <row r="10850" spans="2:2">
      <c r="B10850" s="134"/>
    </row>
    <row r="10851" spans="2:2">
      <c r="B10851" s="134"/>
    </row>
    <row r="10852" spans="2:2">
      <c r="B10852" s="134"/>
    </row>
    <row r="10853" spans="2:2">
      <c r="B10853" s="134"/>
    </row>
    <row r="10854" spans="2:2">
      <c r="B10854" s="134"/>
    </row>
    <row r="10855" spans="2:2">
      <c r="B10855" s="134"/>
    </row>
    <row r="10856" spans="2:2">
      <c r="B10856" s="134"/>
    </row>
    <row r="10857" spans="2:2">
      <c r="B10857" s="134"/>
    </row>
    <row r="10858" spans="2:2">
      <c r="B10858" s="134"/>
    </row>
    <row r="10859" spans="2:2">
      <c r="B10859" s="134"/>
    </row>
    <row r="10860" spans="2:2">
      <c r="B10860" s="134"/>
    </row>
    <row r="10861" spans="2:2">
      <c r="B10861" s="134"/>
    </row>
    <row r="10862" spans="2:2">
      <c r="B10862" s="134"/>
    </row>
    <row r="10863" spans="2:2">
      <c r="B10863" s="134"/>
    </row>
    <row r="10864" spans="2:2">
      <c r="B10864" s="134"/>
    </row>
    <row r="10865" spans="2:2">
      <c r="B10865" s="134"/>
    </row>
    <row r="10866" spans="2:2">
      <c r="B10866" s="134"/>
    </row>
    <row r="10867" spans="2:2">
      <c r="B10867" s="134"/>
    </row>
    <row r="10868" spans="2:2">
      <c r="B10868" s="134"/>
    </row>
    <row r="10869" spans="2:2">
      <c r="B10869" s="134"/>
    </row>
    <row r="10870" spans="2:2">
      <c r="B10870" s="134"/>
    </row>
    <row r="10871" spans="2:2">
      <c r="B10871" s="134"/>
    </row>
    <row r="10872" spans="2:2">
      <c r="B10872" s="134"/>
    </row>
    <row r="10873" spans="2:2">
      <c r="B10873" s="134"/>
    </row>
    <row r="10874" spans="2:2">
      <c r="B10874" s="134"/>
    </row>
    <row r="10875" spans="2:2">
      <c r="B10875" s="134"/>
    </row>
    <row r="10876" spans="2:2">
      <c r="B10876" s="134"/>
    </row>
    <row r="10877" spans="2:2">
      <c r="B10877" s="134"/>
    </row>
    <row r="10878" spans="2:2">
      <c r="B10878" s="134"/>
    </row>
    <row r="10879" spans="2:2">
      <c r="B10879" s="134"/>
    </row>
    <row r="10880" spans="2:2">
      <c r="B10880" s="134"/>
    </row>
    <row r="10881" spans="2:2">
      <c r="B10881" s="134"/>
    </row>
    <row r="10882" spans="2:2">
      <c r="B10882" s="134"/>
    </row>
    <row r="10883" spans="2:2">
      <c r="B10883" s="134"/>
    </row>
    <row r="10884" spans="2:2">
      <c r="B10884" s="134"/>
    </row>
    <row r="10885" spans="2:2">
      <c r="B10885" s="134"/>
    </row>
    <row r="10886" spans="2:2">
      <c r="B10886" s="134"/>
    </row>
    <row r="10887" spans="2:2">
      <c r="B10887" s="134"/>
    </row>
    <row r="10888" spans="2:2">
      <c r="B10888" s="134"/>
    </row>
    <row r="10889" spans="2:2">
      <c r="B10889" s="134"/>
    </row>
    <row r="10890" spans="2:2">
      <c r="B10890" s="134"/>
    </row>
    <row r="10891" spans="2:2">
      <c r="B10891" s="134"/>
    </row>
    <row r="10892" spans="2:2">
      <c r="B10892" s="134"/>
    </row>
    <row r="10893" spans="2:2">
      <c r="B10893" s="134"/>
    </row>
    <row r="10894" spans="2:2">
      <c r="B10894" s="134"/>
    </row>
    <row r="10895" spans="2:2">
      <c r="B10895" s="134"/>
    </row>
    <row r="10896" spans="2:2">
      <c r="B10896" s="134"/>
    </row>
    <row r="10897" spans="2:2">
      <c r="B10897" s="134"/>
    </row>
    <row r="10898" spans="2:2">
      <c r="B10898" s="134"/>
    </row>
    <row r="10899" spans="2:2">
      <c r="B10899" s="134"/>
    </row>
    <row r="10900" spans="2:2">
      <c r="B10900" s="134"/>
    </row>
    <row r="10901" spans="2:2">
      <c r="B10901" s="134"/>
    </row>
    <row r="10902" spans="2:2">
      <c r="B10902" s="134"/>
    </row>
    <row r="10903" spans="2:2">
      <c r="B10903" s="134"/>
    </row>
    <row r="10904" spans="2:2">
      <c r="B10904" s="134"/>
    </row>
    <row r="10905" spans="2:2">
      <c r="B10905" s="134"/>
    </row>
    <row r="10906" spans="2:2">
      <c r="B10906" s="134"/>
    </row>
    <row r="10907" spans="2:2">
      <c r="B10907" s="134"/>
    </row>
    <row r="10908" spans="2:2">
      <c r="B10908" s="134"/>
    </row>
    <row r="10909" spans="2:2">
      <c r="B10909" s="134"/>
    </row>
    <row r="10910" spans="2:2">
      <c r="B10910" s="134"/>
    </row>
    <row r="10911" spans="2:2">
      <c r="B10911" s="134"/>
    </row>
    <row r="10912" spans="2:2">
      <c r="B10912" s="134"/>
    </row>
    <row r="10913" spans="2:2">
      <c r="B10913" s="134"/>
    </row>
    <row r="10914" spans="2:2">
      <c r="B10914" s="134"/>
    </row>
    <row r="10915" spans="2:2">
      <c r="B10915" s="134"/>
    </row>
    <row r="10916" spans="2:2">
      <c r="B10916" s="134"/>
    </row>
    <row r="10917" spans="2:2">
      <c r="B10917" s="134"/>
    </row>
    <row r="10918" spans="2:2">
      <c r="B10918" s="134"/>
    </row>
    <row r="10919" spans="2:2">
      <c r="B10919" s="134"/>
    </row>
    <row r="10920" spans="2:2">
      <c r="B10920" s="134"/>
    </row>
    <row r="10921" spans="2:2">
      <c r="B10921" s="134"/>
    </row>
    <row r="10922" spans="2:2">
      <c r="B10922" s="134"/>
    </row>
    <row r="10923" spans="2:2">
      <c r="B10923" s="134"/>
    </row>
    <row r="10924" spans="2:2">
      <c r="B10924" s="134"/>
    </row>
    <row r="10925" spans="2:2">
      <c r="B10925" s="134"/>
    </row>
    <row r="10926" spans="2:2">
      <c r="B10926" s="134"/>
    </row>
    <row r="10927" spans="2:2">
      <c r="B10927" s="134"/>
    </row>
    <row r="10928" spans="2:2">
      <c r="B10928" s="134"/>
    </row>
    <row r="10929" spans="2:2">
      <c r="B10929" s="134"/>
    </row>
    <row r="10930" spans="2:2">
      <c r="B10930" s="134"/>
    </row>
    <row r="10931" spans="2:2">
      <c r="B10931" s="134"/>
    </row>
    <row r="10932" spans="2:2">
      <c r="B10932" s="134"/>
    </row>
    <row r="10933" spans="2:2">
      <c r="B10933" s="134"/>
    </row>
    <row r="10934" spans="2:2">
      <c r="B10934" s="134"/>
    </row>
    <row r="10935" spans="2:2">
      <c r="B10935" s="134"/>
    </row>
    <row r="10936" spans="2:2">
      <c r="B10936" s="134"/>
    </row>
    <row r="10937" spans="2:2">
      <c r="B10937" s="134"/>
    </row>
    <row r="10938" spans="2:2">
      <c r="B10938" s="134"/>
    </row>
    <row r="10939" spans="2:2">
      <c r="B10939" s="134"/>
    </row>
    <row r="10940" spans="2:2">
      <c r="B10940" s="134"/>
    </row>
    <row r="10941" spans="2:2">
      <c r="B10941" s="134"/>
    </row>
    <row r="10942" spans="2:2">
      <c r="B10942" s="134"/>
    </row>
    <row r="10943" spans="2:2">
      <c r="B10943" s="134"/>
    </row>
    <row r="10944" spans="2:2">
      <c r="B10944" s="134"/>
    </row>
    <row r="10945" spans="2:2">
      <c r="B10945" s="134"/>
    </row>
    <row r="10946" spans="2:2">
      <c r="B10946" s="134"/>
    </row>
    <row r="10947" spans="2:2">
      <c r="B10947" s="134"/>
    </row>
    <row r="10948" spans="2:2">
      <c r="B10948" s="134"/>
    </row>
    <row r="10949" spans="2:2">
      <c r="B10949" s="134"/>
    </row>
    <row r="10950" spans="2:2">
      <c r="B10950" s="134"/>
    </row>
    <row r="10951" spans="2:2">
      <c r="B10951" s="134"/>
    </row>
    <row r="10952" spans="2:2">
      <c r="B10952" s="134"/>
    </row>
    <row r="10953" spans="2:2">
      <c r="B10953" s="134"/>
    </row>
    <row r="10954" spans="2:2">
      <c r="B10954" s="134"/>
    </row>
    <row r="10955" spans="2:2">
      <c r="B10955" s="134"/>
    </row>
    <row r="10956" spans="2:2">
      <c r="B10956" s="134"/>
    </row>
    <row r="10957" spans="2:2">
      <c r="B10957" s="134"/>
    </row>
    <row r="10958" spans="2:2">
      <c r="B10958" s="134"/>
    </row>
    <row r="10959" spans="2:2">
      <c r="B10959" s="134"/>
    </row>
    <row r="10960" spans="2:2">
      <c r="B10960" s="134"/>
    </row>
    <row r="10961" spans="2:2">
      <c r="B10961" s="134"/>
    </row>
    <row r="10962" spans="2:2">
      <c r="B10962" s="134"/>
    </row>
    <row r="10963" spans="2:2">
      <c r="B10963" s="134"/>
    </row>
    <row r="10964" spans="2:2">
      <c r="B10964" s="134"/>
    </row>
    <row r="10965" spans="2:2">
      <c r="B10965" s="134"/>
    </row>
    <row r="10966" spans="2:2">
      <c r="B10966" s="134"/>
    </row>
    <row r="10967" spans="2:2">
      <c r="B10967" s="134"/>
    </row>
    <row r="10968" spans="2:2">
      <c r="B10968" s="134"/>
    </row>
    <row r="10969" spans="2:2">
      <c r="B10969" s="134"/>
    </row>
    <row r="10970" spans="2:2">
      <c r="B10970" s="134"/>
    </row>
    <row r="10971" spans="2:2">
      <c r="B10971" s="134"/>
    </row>
    <row r="10972" spans="2:2">
      <c r="B10972" s="134"/>
    </row>
    <row r="10973" spans="2:2">
      <c r="B10973" s="134"/>
    </row>
    <row r="10974" spans="2:2">
      <c r="B10974" s="134"/>
    </row>
    <row r="10975" spans="2:2">
      <c r="B10975" s="134"/>
    </row>
    <row r="10976" spans="2:2">
      <c r="B10976" s="134"/>
    </row>
    <row r="10977" spans="2:2">
      <c r="B10977" s="134"/>
    </row>
    <row r="10978" spans="2:2">
      <c r="B10978" s="134"/>
    </row>
    <row r="10979" spans="2:2">
      <c r="B10979" s="134"/>
    </row>
    <row r="10980" spans="2:2">
      <c r="B10980" s="134"/>
    </row>
    <row r="10981" spans="2:2">
      <c r="B10981" s="134"/>
    </row>
    <row r="10982" spans="2:2">
      <c r="B10982" s="134"/>
    </row>
    <row r="10983" spans="2:2">
      <c r="B10983" s="134"/>
    </row>
    <row r="10984" spans="2:2">
      <c r="B10984" s="134"/>
    </row>
    <row r="10985" spans="2:2">
      <c r="B10985" s="134"/>
    </row>
    <row r="10986" spans="2:2">
      <c r="B10986" s="134"/>
    </row>
    <row r="10987" spans="2:2">
      <c r="B10987" s="134"/>
    </row>
    <row r="10988" spans="2:2">
      <c r="B10988" s="134"/>
    </row>
    <row r="10989" spans="2:2">
      <c r="B10989" s="134"/>
    </row>
    <row r="10990" spans="2:2">
      <c r="B10990" s="134"/>
    </row>
    <row r="10991" spans="2:2">
      <c r="B10991" s="134"/>
    </row>
    <row r="10992" spans="2:2">
      <c r="B10992" s="134"/>
    </row>
    <row r="10993" spans="2:2">
      <c r="B10993" s="134"/>
    </row>
    <row r="10994" spans="2:2">
      <c r="B10994" s="134"/>
    </row>
    <row r="10995" spans="2:2">
      <c r="B10995" s="134"/>
    </row>
    <row r="10996" spans="2:2">
      <c r="B10996" s="134"/>
    </row>
    <row r="10997" spans="2:2">
      <c r="B10997" s="134"/>
    </row>
    <row r="10998" spans="2:2">
      <c r="B10998" s="134"/>
    </row>
    <row r="10999" spans="2:2">
      <c r="B10999" s="134"/>
    </row>
    <row r="11000" spans="2:2">
      <c r="B11000" s="134"/>
    </row>
    <row r="11001" spans="2:2">
      <c r="B11001" s="134"/>
    </row>
    <row r="11002" spans="2:2">
      <c r="B11002" s="134"/>
    </row>
    <row r="11003" spans="2:2">
      <c r="B11003" s="134"/>
    </row>
    <row r="11004" spans="2:2">
      <c r="B11004" s="134"/>
    </row>
    <row r="11005" spans="2:2">
      <c r="B11005" s="134"/>
    </row>
    <row r="11006" spans="2:2">
      <c r="B11006" s="134"/>
    </row>
    <row r="11007" spans="2:2">
      <c r="B11007" s="134"/>
    </row>
    <row r="11008" spans="2:2">
      <c r="B11008" s="134"/>
    </row>
    <row r="11009" spans="2:2">
      <c r="B11009" s="134"/>
    </row>
    <row r="11010" spans="2:2">
      <c r="B11010" s="134"/>
    </row>
    <row r="11011" spans="2:2">
      <c r="B11011" s="134"/>
    </row>
    <row r="11012" spans="2:2">
      <c r="B11012" s="134"/>
    </row>
    <row r="11013" spans="2:2">
      <c r="B11013" s="134"/>
    </row>
    <row r="11014" spans="2:2">
      <c r="B11014" s="134"/>
    </row>
    <row r="11015" spans="2:2">
      <c r="B11015" s="134"/>
    </row>
    <row r="11016" spans="2:2">
      <c r="B11016" s="134"/>
    </row>
    <row r="11017" spans="2:2">
      <c r="B11017" s="134"/>
    </row>
    <row r="11018" spans="2:2">
      <c r="B11018" s="134"/>
    </row>
    <row r="11019" spans="2:2">
      <c r="B11019" s="134"/>
    </row>
    <row r="11020" spans="2:2">
      <c r="B11020" s="134"/>
    </row>
    <row r="11021" spans="2:2">
      <c r="B11021" s="134"/>
    </row>
    <row r="11022" spans="2:2">
      <c r="B11022" s="134"/>
    </row>
    <row r="11023" spans="2:2">
      <c r="B11023" s="134"/>
    </row>
    <row r="11024" spans="2:2">
      <c r="B11024" s="134"/>
    </row>
    <row r="11025" spans="2:2">
      <c r="B11025" s="134"/>
    </row>
    <row r="11026" spans="2:2">
      <c r="B11026" s="134"/>
    </row>
    <row r="11027" spans="2:2">
      <c r="B11027" s="134"/>
    </row>
    <row r="11028" spans="2:2">
      <c r="B11028" s="134"/>
    </row>
    <row r="11029" spans="2:2">
      <c r="B11029" s="134"/>
    </row>
    <row r="11030" spans="2:2">
      <c r="B11030" s="134"/>
    </row>
    <row r="11031" spans="2:2">
      <c r="B11031" s="134"/>
    </row>
    <row r="11032" spans="2:2">
      <c r="B11032" s="134"/>
    </row>
    <row r="11033" spans="2:2">
      <c r="B11033" s="134"/>
    </row>
    <row r="11034" spans="2:2">
      <c r="B11034" s="134"/>
    </row>
    <row r="11035" spans="2:2">
      <c r="B11035" s="134"/>
    </row>
    <row r="11036" spans="2:2">
      <c r="B11036" s="134"/>
    </row>
    <row r="11037" spans="2:2">
      <c r="B11037" s="134"/>
    </row>
    <row r="11038" spans="2:2">
      <c r="B11038" s="134"/>
    </row>
    <row r="11039" spans="2:2">
      <c r="B11039" s="134"/>
    </row>
    <row r="11040" spans="2:2">
      <c r="B11040" s="134"/>
    </row>
    <row r="11041" spans="2:2">
      <c r="B11041" s="134"/>
    </row>
    <row r="11042" spans="2:2">
      <c r="B11042" s="134"/>
    </row>
    <row r="11043" spans="2:2">
      <c r="B11043" s="134"/>
    </row>
    <row r="11044" spans="2:2">
      <c r="B11044" s="134"/>
    </row>
    <row r="11045" spans="2:2">
      <c r="B11045" s="134"/>
    </row>
    <row r="11046" spans="2:2">
      <c r="B11046" s="134"/>
    </row>
    <row r="11047" spans="2:2">
      <c r="B11047" s="134"/>
    </row>
    <row r="11048" spans="2:2">
      <c r="B11048" s="134"/>
    </row>
    <row r="11049" spans="2:2">
      <c r="B11049" s="134"/>
    </row>
    <row r="11050" spans="2:2">
      <c r="B11050" s="134"/>
    </row>
    <row r="11051" spans="2:2">
      <c r="B11051" s="134"/>
    </row>
    <row r="11052" spans="2:2">
      <c r="B11052" s="134"/>
    </row>
    <row r="11053" spans="2:2">
      <c r="B11053" s="134"/>
    </row>
    <row r="11054" spans="2:2">
      <c r="B11054" s="134"/>
    </row>
    <row r="11055" spans="2:2">
      <c r="B11055" s="134"/>
    </row>
    <row r="11056" spans="2:2">
      <c r="B11056" s="134"/>
    </row>
    <row r="11057" spans="2:2">
      <c r="B11057" s="134"/>
    </row>
    <row r="11058" spans="2:2">
      <c r="B11058" s="134"/>
    </row>
    <row r="11059" spans="2:2">
      <c r="B11059" s="134"/>
    </row>
    <row r="11060" spans="2:2">
      <c r="B11060" s="134"/>
    </row>
    <row r="11061" spans="2:2">
      <c r="B11061" s="134"/>
    </row>
    <row r="11062" spans="2:2">
      <c r="B11062" s="134"/>
    </row>
    <row r="11063" spans="2:2">
      <c r="B11063" s="134"/>
    </row>
    <row r="11064" spans="2:2">
      <c r="B11064" s="134"/>
    </row>
    <row r="11065" spans="2:2">
      <c r="B11065" s="134"/>
    </row>
    <row r="11066" spans="2:2">
      <c r="B11066" s="134"/>
    </row>
    <row r="11067" spans="2:2">
      <c r="B11067" s="134"/>
    </row>
    <row r="11068" spans="2:2">
      <c r="B11068" s="134"/>
    </row>
    <row r="11069" spans="2:2">
      <c r="B11069" s="134"/>
    </row>
    <row r="11070" spans="2:2">
      <c r="B11070" s="134"/>
    </row>
    <row r="11071" spans="2:2">
      <c r="B11071" s="134"/>
    </row>
    <row r="11072" spans="2:2">
      <c r="B11072" s="134"/>
    </row>
    <row r="11073" spans="2:2">
      <c r="B11073" s="134"/>
    </row>
    <row r="11074" spans="2:2">
      <c r="B11074" s="134"/>
    </row>
    <row r="11075" spans="2:2">
      <c r="B11075" s="134"/>
    </row>
    <row r="11076" spans="2:2">
      <c r="B11076" s="134"/>
    </row>
    <row r="11077" spans="2:2">
      <c r="B11077" s="134"/>
    </row>
    <row r="11078" spans="2:2">
      <c r="B11078" s="134"/>
    </row>
    <row r="11079" spans="2:2">
      <c r="B11079" s="134"/>
    </row>
    <row r="11080" spans="2:2">
      <c r="B11080" s="134"/>
    </row>
    <row r="11081" spans="2:2">
      <c r="B11081" s="134"/>
    </row>
    <row r="11082" spans="2:2">
      <c r="B11082" s="134"/>
    </row>
    <row r="11083" spans="2:2">
      <c r="B11083" s="134"/>
    </row>
    <row r="11084" spans="2:2">
      <c r="B11084" s="134"/>
    </row>
    <row r="11085" spans="2:2">
      <c r="B11085" s="134"/>
    </row>
    <row r="11086" spans="2:2">
      <c r="B11086" s="134"/>
    </row>
    <row r="11087" spans="2:2">
      <c r="B11087" s="134"/>
    </row>
    <row r="11088" spans="2:2">
      <c r="B11088" s="134"/>
    </row>
    <row r="11089" spans="2:2">
      <c r="B11089" s="134"/>
    </row>
    <row r="11090" spans="2:2">
      <c r="B11090" s="134"/>
    </row>
    <row r="11091" spans="2:2">
      <c r="B11091" s="134"/>
    </row>
    <row r="11092" spans="2:2">
      <c r="B11092" s="134"/>
    </row>
    <row r="11093" spans="2:2">
      <c r="B11093" s="134"/>
    </row>
    <row r="11094" spans="2:2">
      <c r="B11094" s="134"/>
    </row>
    <row r="11095" spans="2:2">
      <c r="B11095" s="134"/>
    </row>
    <row r="11096" spans="2:2">
      <c r="B11096" s="134"/>
    </row>
    <row r="11097" spans="2:2">
      <c r="B11097" s="134"/>
    </row>
    <row r="11098" spans="2:2">
      <c r="B11098" s="134"/>
    </row>
    <row r="11099" spans="2:2">
      <c r="B11099" s="134"/>
    </row>
    <row r="11100" spans="2:2">
      <c r="B11100" s="134"/>
    </row>
    <row r="11101" spans="2:2">
      <c r="B11101" s="134"/>
    </row>
    <row r="11102" spans="2:2">
      <c r="B11102" s="134"/>
    </row>
    <row r="11103" spans="2:2">
      <c r="B11103" s="134"/>
    </row>
    <row r="11104" spans="2:2">
      <c r="B11104" s="134"/>
    </row>
    <row r="11105" spans="2:2">
      <c r="B11105" s="134"/>
    </row>
    <row r="11106" spans="2:2">
      <c r="B11106" s="134"/>
    </row>
    <row r="11107" spans="2:2">
      <c r="B11107" s="134"/>
    </row>
    <row r="11108" spans="2:2">
      <c r="B11108" s="134"/>
    </row>
    <row r="11109" spans="2:2">
      <c r="B11109" s="134"/>
    </row>
    <row r="11110" spans="2:2">
      <c r="B11110" s="134"/>
    </row>
    <row r="11111" spans="2:2">
      <c r="B11111" s="134"/>
    </row>
    <row r="11112" spans="2:2">
      <c r="B11112" s="134"/>
    </row>
    <row r="11113" spans="2:2">
      <c r="B11113" s="134"/>
    </row>
    <row r="11114" spans="2:2">
      <c r="B11114" s="134"/>
    </row>
    <row r="11115" spans="2:2">
      <c r="B11115" s="134"/>
    </row>
    <row r="11116" spans="2:2">
      <c r="B11116" s="134"/>
    </row>
    <row r="11117" spans="2:2">
      <c r="B11117" s="134"/>
    </row>
    <row r="11118" spans="2:2">
      <c r="B11118" s="134"/>
    </row>
    <row r="11119" spans="2:2">
      <c r="B11119" s="134"/>
    </row>
    <row r="11120" spans="2:2">
      <c r="B11120" s="134"/>
    </row>
    <row r="11121" spans="2:2">
      <c r="B11121" s="134"/>
    </row>
    <row r="11122" spans="2:2">
      <c r="B11122" s="134"/>
    </row>
    <row r="11123" spans="2:2">
      <c r="B11123" s="134"/>
    </row>
    <row r="11124" spans="2:2">
      <c r="B11124" s="134"/>
    </row>
    <row r="11125" spans="2:2">
      <c r="B11125" s="134"/>
    </row>
    <row r="11126" spans="2:2">
      <c r="B11126" s="134"/>
    </row>
    <row r="11127" spans="2:2">
      <c r="B11127" s="134"/>
    </row>
    <row r="11128" spans="2:2">
      <c r="B11128" s="134"/>
    </row>
    <row r="11129" spans="2:2">
      <c r="B11129" s="134"/>
    </row>
    <row r="11130" spans="2:2">
      <c r="B11130" s="134"/>
    </row>
    <row r="11131" spans="2:2">
      <c r="B11131" s="134"/>
    </row>
    <row r="11132" spans="2:2">
      <c r="B11132" s="134"/>
    </row>
    <row r="11133" spans="2:2">
      <c r="B11133" s="134"/>
    </row>
    <row r="11134" spans="2:2">
      <c r="B11134" s="134"/>
    </row>
    <row r="11135" spans="2:2">
      <c r="B11135" s="134"/>
    </row>
    <row r="11136" spans="2:2">
      <c r="B11136" s="134"/>
    </row>
    <row r="11137" spans="2:2">
      <c r="B11137" s="134"/>
    </row>
    <row r="11138" spans="2:2">
      <c r="B11138" s="134"/>
    </row>
    <row r="11139" spans="2:2">
      <c r="B11139" s="134"/>
    </row>
    <row r="11140" spans="2:2">
      <c r="B11140" s="134"/>
    </row>
    <row r="11141" spans="2:2">
      <c r="B11141" s="134"/>
    </row>
    <row r="11142" spans="2:2">
      <c r="B11142" s="134"/>
    </row>
    <row r="11143" spans="2:2">
      <c r="B11143" s="134"/>
    </row>
    <row r="11144" spans="2:2">
      <c r="B11144" s="134"/>
    </row>
    <row r="11145" spans="2:2">
      <c r="B11145" s="134"/>
    </row>
    <row r="11146" spans="2:2">
      <c r="B11146" s="134"/>
    </row>
    <row r="11147" spans="2:2">
      <c r="B11147" s="134"/>
    </row>
    <row r="11148" spans="2:2">
      <c r="B11148" s="134"/>
    </row>
    <row r="11149" spans="2:2">
      <c r="B11149" s="134"/>
    </row>
    <row r="11150" spans="2:2">
      <c r="B11150" s="134"/>
    </row>
    <row r="11151" spans="2:2">
      <c r="B11151" s="134"/>
    </row>
    <row r="11152" spans="2:2">
      <c r="B11152" s="134"/>
    </row>
    <row r="11153" spans="2:2">
      <c r="B11153" s="134"/>
    </row>
    <row r="11154" spans="2:2">
      <c r="B11154" s="134"/>
    </row>
    <row r="11155" spans="2:2">
      <c r="B11155" s="134"/>
    </row>
    <row r="11156" spans="2:2">
      <c r="B11156" s="134"/>
    </row>
    <row r="11157" spans="2:2">
      <c r="B11157" s="134"/>
    </row>
    <row r="11158" spans="2:2">
      <c r="B11158" s="134"/>
    </row>
    <row r="11159" spans="2:2">
      <c r="B11159" s="134"/>
    </row>
    <row r="11160" spans="2:2">
      <c r="B11160" s="134"/>
    </row>
    <row r="11161" spans="2:2">
      <c r="B11161" s="134"/>
    </row>
    <row r="11162" spans="2:2">
      <c r="B11162" s="134"/>
    </row>
    <row r="11163" spans="2:2">
      <c r="B11163" s="134"/>
    </row>
    <row r="11164" spans="2:2">
      <c r="B11164" s="134"/>
    </row>
    <row r="11165" spans="2:2">
      <c r="B11165" s="134"/>
    </row>
    <row r="11166" spans="2:2">
      <c r="B11166" s="134"/>
    </row>
    <row r="11167" spans="2:2">
      <c r="B11167" s="134"/>
    </row>
    <row r="11168" spans="2:2">
      <c r="B11168" s="134"/>
    </row>
    <row r="11169" spans="2:2">
      <c r="B11169" s="134"/>
    </row>
    <row r="11170" spans="2:2">
      <c r="B11170" s="134"/>
    </row>
    <row r="11171" spans="2:2">
      <c r="B11171" s="134"/>
    </row>
    <row r="11172" spans="2:2">
      <c r="B11172" s="134"/>
    </row>
    <row r="11173" spans="2:2">
      <c r="B11173" s="134"/>
    </row>
    <row r="11174" spans="2:2">
      <c r="B11174" s="134"/>
    </row>
    <row r="11175" spans="2:2">
      <c r="B11175" s="134"/>
    </row>
    <row r="11176" spans="2:2">
      <c r="B11176" s="134"/>
    </row>
    <row r="11177" spans="2:2">
      <c r="B11177" s="134"/>
    </row>
    <row r="11178" spans="2:2">
      <c r="B11178" s="134"/>
    </row>
    <row r="11179" spans="2:2">
      <c r="B11179" s="134"/>
    </row>
    <row r="11180" spans="2:2">
      <c r="B11180" s="134"/>
    </row>
    <row r="11181" spans="2:2">
      <c r="B11181" s="134"/>
    </row>
    <row r="11182" spans="2:2">
      <c r="B11182" s="134"/>
    </row>
    <row r="11183" spans="2:2">
      <c r="B11183" s="134"/>
    </row>
    <row r="11184" spans="2:2">
      <c r="B11184" s="134"/>
    </row>
    <row r="11185" spans="2:2">
      <c r="B11185" s="134"/>
    </row>
    <row r="11186" spans="2:2">
      <c r="B11186" s="134"/>
    </row>
    <row r="11187" spans="2:2">
      <c r="B11187" s="134"/>
    </row>
    <row r="11188" spans="2:2">
      <c r="B11188" s="134"/>
    </row>
    <row r="11189" spans="2:2">
      <c r="B11189" s="134"/>
    </row>
    <row r="11190" spans="2:2">
      <c r="B11190" s="134"/>
    </row>
    <row r="11191" spans="2:2">
      <c r="B11191" s="134"/>
    </row>
    <row r="11192" spans="2:2">
      <c r="B11192" s="134"/>
    </row>
    <row r="11193" spans="2:2">
      <c r="B11193" s="134"/>
    </row>
    <row r="11194" spans="2:2">
      <c r="B11194" s="134"/>
    </row>
    <row r="11195" spans="2:2">
      <c r="B11195" s="134"/>
    </row>
    <row r="11196" spans="2:2">
      <c r="B11196" s="134"/>
    </row>
    <row r="11197" spans="2:2">
      <c r="B11197" s="134"/>
    </row>
    <row r="11198" spans="2:2">
      <c r="B11198" s="134"/>
    </row>
    <row r="11199" spans="2:2">
      <c r="B11199" s="134"/>
    </row>
    <row r="11200" spans="2:2">
      <c r="B11200" s="134"/>
    </row>
    <row r="11201" spans="2:2">
      <c r="B11201" s="134"/>
    </row>
    <row r="11202" spans="2:2">
      <c r="B11202" s="134"/>
    </row>
    <row r="11203" spans="2:2">
      <c r="B11203" s="134"/>
    </row>
    <row r="11204" spans="2:2">
      <c r="B11204" s="134"/>
    </row>
    <row r="11205" spans="2:2">
      <c r="B11205" s="134"/>
    </row>
    <row r="11206" spans="2:2">
      <c r="B11206" s="134"/>
    </row>
    <row r="11207" spans="2:2">
      <c r="B11207" s="134"/>
    </row>
    <row r="11208" spans="2:2">
      <c r="B11208" s="134"/>
    </row>
    <row r="11209" spans="2:2">
      <c r="B11209" s="134"/>
    </row>
    <row r="11210" spans="2:2">
      <c r="B11210" s="134"/>
    </row>
    <row r="11211" spans="2:2">
      <c r="B11211" s="134"/>
    </row>
    <row r="11212" spans="2:2">
      <c r="B11212" s="134"/>
    </row>
    <row r="11213" spans="2:2">
      <c r="B11213" s="134"/>
    </row>
    <row r="11214" spans="2:2">
      <c r="B11214" s="134"/>
    </row>
    <row r="11215" spans="2:2">
      <c r="B11215" s="134"/>
    </row>
    <row r="11216" spans="2:2">
      <c r="B11216" s="134"/>
    </row>
    <row r="11217" spans="2:2">
      <c r="B11217" s="134"/>
    </row>
    <row r="11218" spans="2:2">
      <c r="B11218" s="134"/>
    </row>
    <row r="11219" spans="2:2">
      <c r="B11219" s="134"/>
    </row>
    <row r="11220" spans="2:2">
      <c r="B11220" s="134"/>
    </row>
    <row r="11221" spans="2:2">
      <c r="B11221" s="134"/>
    </row>
    <row r="11222" spans="2:2">
      <c r="B11222" s="134"/>
    </row>
    <row r="11223" spans="2:2">
      <c r="B11223" s="134"/>
    </row>
    <row r="11224" spans="2:2">
      <c r="B11224" s="134"/>
    </row>
    <row r="11225" spans="2:2">
      <c r="B11225" s="134"/>
    </row>
    <row r="11226" spans="2:2">
      <c r="B11226" s="134"/>
    </row>
    <row r="11227" spans="2:2">
      <c r="B11227" s="134"/>
    </row>
    <row r="11228" spans="2:2">
      <c r="B11228" s="134"/>
    </row>
    <row r="11229" spans="2:2">
      <c r="B11229" s="134"/>
    </row>
    <row r="11230" spans="2:2">
      <c r="B11230" s="134"/>
    </row>
    <row r="11231" spans="2:2">
      <c r="B11231" s="134"/>
    </row>
    <row r="11232" spans="2:2">
      <c r="B11232" s="134"/>
    </row>
    <row r="11233" spans="2:2">
      <c r="B11233" s="134"/>
    </row>
    <row r="11234" spans="2:2">
      <c r="B11234" s="134"/>
    </row>
    <row r="11235" spans="2:2">
      <c r="B11235" s="134"/>
    </row>
    <row r="11236" spans="2:2">
      <c r="B11236" s="134"/>
    </row>
    <row r="11237" spans="2:2">
      <c r="B11237" s="134"/>
    </row>
    <row r="11238" spans="2:2">
      <c r="B11238" s="134"/>
    </row>
    <row r="11239" spans="2:2">
      <c r="B11239" s="134"/>
    </row>
    <row r="11240" spans="2:2">
      <c r="B11240" s="134"/>
    </row>
    <row r="11241" spans="2:2">
      <c r="B11241" s="134"/>
    </row>
    <row r="11242" spans="2:2">
      <c r="B11242" s="134"/>
    </row>
    <row r="11243" spans="2:2">
      <c r="B11243" s="134"/>
    </row>
    <row r="11244" spans="2:2">
      <c r="B11244" s="134"/>
    </row>
    <row r="11245" spans="2:2">
      <c r="B11245" s="134"/>
    </row>
    <row r="11246" spans="2:2">
      <c r="B11246" s="134"/>
    </row>
    <row r="11247" spans="2:2">
      <c r="B11247" s="134"/>
    </row>
    <row r="11248" spans="2:2">
      <c r="B11248" s="134"/>
    </row>
    <row r="11249" spans="2:2">
      <c r="B11249" s="134"/>
    </row>
    <row r="11250" spans="2:2">
      <c r="B11250" s="134"/>
    </row>
    <row r="11251" spans="2:2">
      <c r="B11251" s="134"/>
    </row>
    <row r="11252" spans="2:2">
      <c r="B11252" s="134"/>
    </row>
    <row r="11253" spans="2:2">
      <c r="B11253" s="134"/>
    </row>
    <row r="11254" spans="2:2">
      <c r="B11254" s="134"/>
    </row>
    <row r="11255" spans="2:2">
      <c r="B11255" s="134"/>
    </row>
    <row r="11256" spans="2:2">
      <c r="B11256" s="134"/>
    </row>
    <row r="11257" spans="2:2">
      <c r="B11257" s="134"/>
    </row>
    <row r="11258" spans="2:2">
      <c r="B11258" s="134"/>
    </row>
    <row r="11259" spans="2:2">
      <c r="B11259" s="134"/>
    </row>
    <row r="11260" spans="2:2">
      <c r="B11260" s="134"/>
    </row>
    <row r="11261" spans="2:2">
      <c r="B11261" s="134"/>
    </row>
    <row r="11262" spans="2:2">
      <c r="B11262" s="134"/>
    </row>
    <row r="11263" spans="2:2">
      <c r="B11263" s="134"/>
    </row>
    <row r="11264" spans="2:2">
      <c r="B11264" s="134"/>
    </row>
    <row r="11265" spans="2:2">
      <c r="B11265" s="134"/>
    </row>
    <row r="11266" spans="2:2">
      <c r="B11266" s="134"/>
    </row>
    <row r="11267" spans="2:2">
      <c r="B11267" s="134"/>
    </row>
    <row r="11268" spans="2:2">
      <c r="B11268" s="134"/>
    </row>
    <row r="11269" spans="2:2">
      <c r="B11269" s="134"/>
    </row>
    <row r="11270" spans="2:2">
      <c r="B11270" s="134"/>
    </row>
    <row r="11271" spans="2:2">
      <c r="B11271" s="134"/>
    </row>
    <row r="11272" spans="2:2">
      <c r="B11272" s="134"/>
    </row>
    <row r="11273" spans="2:2">
      <c r="B11273" s="134"/>
    </row>
    <row r="11274" spans="2:2">
      <c r="B11274" s="134"/>
    </row>
    <row r="11275" spans="2:2">
      <c r="B11275" s="134"/>
    </row>
    <row r="11276" spans="2:2">
      <c r="B11276" s="134"/>
    </row>
    <row r="11277" spans="2:2">
      <c r="B11277" s="134"/>
    </row>
    <row r="11278" spans="2:2">
      <c r="B11278" s="134"/>
    </row>
    <row r="11279" spans="2:2">
      <c r="B11279" s="134"/>
    </row>
    <row r="11280" spans="2:2">
      <c r="B11280" s="134"/>
    </row>
    <row r="11281" spans="2:2">
      <c r="B11281" s="134"/>
    </row>
    <row r="11282" spans="2:2">
      <c r="B11282" s="134"/>
    </row>
    <row r="11283" spans="2:2">
      <c r="B11283" s="134"/>
    </row>
    <row r="11284" spans="2:2">
      <c r="B11284" s="134"/>
    </row>
    <row r="11285" spans="2:2">
      <c r="B11285" s="134"/>
    </row>
    <row r="11286" spans="2:2">
      <c r="B11286" s="134"/>
    </row>
    <row r="11287" spans="2:2">
      <c r="B11287" s="134"/>
    </row>
    <row r="11288" spans="2:2">
      <c r="B11288" s="134"/>
    </row>
    <row r="11289" spans="2:2">
      <c r="B11289" s="134"/>
    </row>
    <row r="11290" spans="2:2">
      <c r="B11290" s="134"/>
    </row>
    <row r="11291" spans="2:2">
      <c r="B11291" s="134"/>
    </row>
    <row r="11292" spans="2:2">
      <c r="B11292" s="134"/>
    </row>
    <row r="11293" spans="2:2">
      <c r="B11293" s="134"/>
    </row>
    <row r="11294" spans="2:2">
      <c r="B11294" s="134"/>
    </row>
    <row r="11295" spans="2:2">
      <c r="B11295" s="134"/>
    </row>
    <row r="11296" spans="2:2">
      <c r="B11296" s="134"/>
    </row>
    <row r="11297" spans="2:2">
      <c r="B11297" s="134"/>
    </row>
    <row r="11298" spans="2:2">
      <c r="B11298" s="134"/>
    </row>
    <row r="11299" spans="2:2">
      <c r="B11299" s="134"/>
    </row>
    <row r="11300" spans="2:2">
      <c r="B11300" s="134"/>
    </row>
    <row r="11301" spans="2:2">
      <c r="B11301" s="134"/>
    </row>
    <row r="11302" spans="2:2">
      <c r="B11302" s="134"/>
    </row>
    <row r="11303" spans="2:2">
      <c r="B11303" s="134"/>
    </row>
    <row r="11304" spans="2:2">
      <c r="B11304" s="134"/>
    </row>
    <row r="11305" spans="2:2">
      <c r="B11305" s="134"/>
    </row>
    <row r="11306" spans="2:2">
      <c r="B11306" s="134"/>
    </row>
    <row r="11307" spans="2:2">
      <c r="B11307" s="134"/>
    </row>
    <row r="11308" spans="2:2">
      <c r="B11308" s="134"/>
    </row>
    <row r="11309" spans="2:2">
      <c r="B11309" s="134"/>
    </row>
    <row r="11310" spans="2:2">
      <c r="B11310" s="134"/>
    </row>
    <row r="11311" spans="2:2">
      <c r="B11311" s="134"/>
    </row>
    <row r="11312" spans="2:2">
      <c r="B11312" s="134"/>
    </row>
    <row r="11313" spans="2:2">
      <c r="B11313" s="134"/>
    </row>
    <row r="11314" spans="2:2">
      <c r="B11314" s="134"/>
    </row>
    <row r="11315" spans="2:2">
      <c r="B11315" s="134"/>
    </row>
    <row r="11316" spans="2:2">
      <c r="B11316" s="134"/>
    </row>
    <row r="11317" spans="2:2">
      <c r="B11317" s="134"/>
    </row>
    <row r="11318" spans="2:2">
      <c r="B11318" s="134"/>
    </row>
    <row r="11319" spans="2:2">
      <c r="B11319" s="134"/>
    </row>
    <row r="11320" spans="2:2">
      <c r="B11320" s="134"/>
    </row>
    <row r="11321" spans="2:2">
      <c r="B11321" s="134"/>
    </row>
    <row r="11322" spans="2:2">
      <c r="B11322" s="134"/>
    </row>
    <row r="11323" spans="2:2">
      <c r="B11323" s="134"/>
    </row>
    <row r="11324" spans="2:2">
      <c r="B11324" s="134"/>
    </row>
    <row r="11325" spans="2:2">
      <c r="B11325" s="134"/>
    </row>
    <row r="11326" spans="2:2">
      <c r="B11326" s="134"/>
    </row>
    <row r="11327" spans="2:2">
      <c r="B11327" s="134"/>
    </row>
    <row r="11328" spans="2:2">
      <c r="B11328" s="134"/>
    </row>
    <row r="11329" spans="2:2">
      <c r="B11329" s="134"/>
    </row>
    <row r="11330" spans="2:2">
      <c r="B11330" s="134"/>
    </row>
    <row r="11331" spans="2:2">
      <c r="B11331" s="134"/>
    </row>
    <row r="11332" spans="2:2">
      <c r="B11332" s="134"/>
    </row>
    <row r="11333" spans="2:2">
      <c r="B11333" s="134"/>
    </row>
    <row r="11334" spans="2:2">
      <c r="B11334" s="134"/>
    </row>
    <row r="11335" spans="2:2">
      <c r="B11335" s="134"/>
    </row>
    <row r="11336" spans="2:2">
      <c r="B11336" s="134"/>
    </row>
    <row r="11337" spans="2:2">
      <c r="B11337" s="134"/>
    </row>
    <row r="11338" spans="2:2">
      <c r="B11338" s="134"/>
    </row>
    <row r="11339" spans="2:2">
      <c r="B11339" s="134"/>
    </row>
    <row r="11340" spans="2:2">
      <c r="B11340" s="134"/>
    </row>
    <row r="11341" spans="2:2">
      <c r="B11341" s="134"/>
    </row>
    <row r="11342" spans="2:2">
      <c r="B11342" s="134"/>
    </row>
    <row r="11343" spans="2:2">
      <c r="B11343" s="134"/>
    </row>
    <row r="11344" spans="2:2">
      <c r="B11344" s="134"/>
    </row>
    <row r="11345" spans="2:2">
      <c r="B11345" s="134"/>
    </row>
    <row r="11346" spans="2:2">
      <c r="B11346" s="134"/>
    </row>
    <row r="11347" spans="2:2">
      <c r="B11347" s="134"/>
    </row>
    <row r="11348" spans="2:2">
      <c r="B11348" s="134"/>
    </row>
    <row r="11349" spans="2:2">
      <c r="B11349" s="134"/>
    </row>
    <row r="11350" spans="2:2">
      <c r="B11350" s="134"/>
    </row>
    <row r="11351" spans="2:2">
      <c r="B11351" s="134"/>
    </row>
    <row r="11352" spans="2:2">
      <c r="B11352" s="134"/>
    </row>
    <row r="11353" spans="2:2">
      <c r="B11353" s="134"/>
    </row>
    <row r="11354" spans="2:2">
      <c r="B11354" s="134"/>
    </row>
    <row r="11355" spans="2:2">
      <c r="B11355" s="134"/>
    </row>
    <row r="11356" spans="2:2">
      <c r="B11356" s="134"/>
    </row>
    <row r="11357" spans="2:2">
      <c r="B11357" s="134"/>
    </row>
    <row r="11358" spans="2:2">
      <c r="B11358" s="134"/>
    </row>
    <row r="11359" spans="2:2">
      <c r="B11359" s="134"/>
    </row>
    <row r="11360" spans="2:2">
      <c r="B11360" s="134"/>
    </row>
    <row r="11361" spans="2:2">
      <c r="B11361" s="134"/>
    </row>
    <row r="11362" spans="2:2">
      <c r="B11362" s="134"/>
    </row>
    <row r="11363" spans="2:2">
      <c r="B11363" s="134"/>
    </row>
    <row r="11364" spans="2:2">
      <c r="B11364" s="134"/>
    </row>
    <row r="11365" spans="2:2">
      <c r="B11365" s="134"/>
    </row>
    <row r="11366" spans="2:2">
      <c r="B11366" s="134"/>
    </row>
    <row r="11367" spans="2:2">
      <c r="B11367" s="134"/>
    </row>
    <row r="11368" spans="2:2">
      <c r="B11368" s="134"/>
    </row>
    <row r="11369" spans="2:2">
      <c r="B11369" s="134"/>
    </row>
    <row r="11370" spans="2:2">
      <c r="B11370" s="134"/>
    </row>
    <row r="11371" spans="2:2">
      <c r="B11371" s="134"/>
    </row>
    <row r="11372" spans="2:2">
      <c r="B11372" s="134"/>
    </row>
    <row r="11373" spans="2:2">
      <c r="B11373" s="134"/>
    </row>
    <row r="11374" spans="2:2">
      <c r="B11374" s="134"/>
    </row>
    <row r="11375" spans="2:2">
      <c r="B11375" s="134"/>
    </row>
    <row r="11376" spans="2:2">
      <c r="B11376" s="134"/>
    </row>
    <row r="11377" spans="2:2">
      <c r="B11377" s="134"/>
    </row>
    <row r="11378" spans="2:2">
      <c r="B11378" s="134"/>
    </row>
    <row r="11379" spans="2:2">
      <c r="B11379" s="134"/>
    </row>
    <row r="11380" spans="2:2">
      <c r="B11380" s="134"/>
    </row>
    <row r="11381" spans="2:2">
      <c r="B11381" s="134"/>
    </row>
    <row r="11382" spans="2:2">
      <c r="B11382" s="134"/>
    </row>
    <row r="11383" spans="2:2">
      <c r="B11383" s="134"/>
    </row>
    <row r="11384" spans="2:2">
      <c r="B11384" s="134"/>
    </row>
    <row r="11385" spans="2:2">
      <c r="B11385" s="134"/>
    </row>
    <row r="11386" spans="2:2">
      <c r="B11386" s="134"/>
    </row>
    <row r="11387" spans="2:2">
      <c r="B11387" s="134"/>
    </row>
    <row r="11388" spans="2:2">
      <c r="B11388" s="134"/>
    </row>
    <row r="11389" spans="2:2">
      <c r="B11389" s="134"/>
    </row>
    <row r="11390" spans="2:2">
      <c r="B11390" s="134"/>
    </row>
    <row r="11391" spans="2:2">
      <c r="B11391" s="134"/>
    </row>
    <row r="11392" spans="2:2">
      <c r="B11392" s="134"/>
    </row>
    <row r="11393" spans="2:2">
      <c r="B11393" s="134"/>
    </row>
    <row r="11394" spans="2:2">
      <c r="B11394" s="134"/>
    </row>
    <row r="11395" spans="2:2">
      <c r="B11395" s="134"/>
    </row>
    <row r="11396" spans="2:2">
      <c r="B11396" s="134"/>
    </row>
    <row r="11397" spans="2:2">
      <c r="B11397" s="134"/>
    </row>
    <row r="11398" spans="2:2">
      <c r="B11398" s="134"/>
    </row>
    <row r="11399" spans="2:2">
      <c r="B11399" s="134"/>
    </row>
    <row r="11400" spans="2:2">
      <c r="B11400" s="134"/>
    </row>
    <row r="11401" spans="2:2">
      <c r="B11401" s="134"/>
    </row>
    <row r="11402" spans="2:2">
      <c r="B11402" s="134"/>
    </row>
    <row r="11403" spans="2:2">
      <c r="B11403" s="134"/>
    </row>
    <row r="11404" spans="2:2">
      <c r="B11404" s="134"/>
    </row>
    <row r="11405" spans="2:2">
      <c r="B11405" s="134"/>
    </row>
    <row r="11406" spans="2:2">
      <c r="B11406" s="134"/>
    </row>
    <row r="11407" spans="2:2">
      <c r="B11407" s="134"/>
    </row>
    <row r="11408" spans="2:2">
      <c r="B11408" s="134"/>
    </row>
    <row r="11409" spans="2:2">
      <c r="B11409" s="134"/>
    </row>
    <row r="11410" spans="2:2">
      <c r="B11410" s="134"/>
    </row>
    <row r="11411" spans="2:2">
      <c r="B11411" s="134"/>
    </row>
    <row r="11412" spans="2:2">
      <c r="B11412" s="134"/>
    </row>
    <row r="11413" spans="2:2">
      <c r="B11413" s="134"/>
    </row>
    <row r="11414" spans="2:2">
      <c r="B11414" s="134"/>
    </row>
    <row r="11415" spans="2:2">
      <c r="B11415" s="134"/>
    </row>
    <row r="11416" spans="2:2">
      <c r="B11416" s="134"/>
    </row>
    <row r="11417" spans="2:2">
      <c r="B11417" s="134"/>
    </row>
    <row r="11418" spans="2:2">
      <c r="B11418" s="134"/>
    </row>
    <row r="11419" spans="2:2">
      <c r="B11419" s="134"/>
    </row>
    <row r="11420" spans="2:2">
      <c r="B11420" s="134"/>
    </row>
    <row r="11421" spans="2:2">
      <c r="B11421" s="134"/>
    </row>
    <row r="11422" spans="2:2">
      <c r="B11422" s="134"/>
    </row>
    <row r="11423" spans="2:2">
      <c r="B11423" s="134"/>
    </row>
    <row r="11424" spans="2:2">
      <c r="B11424" s="134"/>
    </row>
    <row r="11425" spans="2:2">
      <c r="B11425" s="134"/>
    </row>
    <row r="11426" spans="2:2">
      <c r="B11426" s="134"/>
    </row>
    <row r="11427" spans="2:2">
      <c r="B11427" s="134"/>
    </row>
    <row r="11428" spans="2:2">
      <c r="B11428" s="134"/>
    </row>
    <row r="11429" spans="2:2">
      <c r="B11429" s="134"/>
    </row>
    <row r="11430" spans="2:2">
      <c r="B11430" s="134"/>
    </row>
    <row r="11431" spans="2:2">
      <c r="B11431" s="134"/>
    </row>
    <row r="11432" spans="2:2">
      <c r="B11432" s="134"/>
    </row>
    <row r="11433" spans="2:2">
      <c r="B11433" s="134"/>
    </row>
    <row r="11434" spans="2:2">
      <c r="B11434" s="134"/>
    </row>
    <row r="11435" spans="2:2">
      <c r="B11435" s="134"/>
    </row>
    <row r="11436" spans="2:2">
      <c r="B11436" s="134"/>
    </row>
    <row r="11437" spans="2:2">
      <c r="B11437" s="134"/>
    </row>
    <row r="11438" spans="2:2">
      <c r="B11438" s="134"/>
    </row>
    <row r="11439" spans="2:2">
      <c r="B11439" s="134"/>
    </row>
    <row r="11440" spans="2:2">
      <c r="B11440" s="134"/>
    </row>
    <row r="11441" spans="2:2">
      <c r="B11441" s="134"/>
    </row>
    <row r="11442" spans="2:2">
      <c r="B11442" s="134"/>
    </row>
    <row r="11443" spans="2:2">
      <c r="B11443" s="134"/>
    </row>
    <row r="11444" spans="2:2">
      <c r="B11444" s="134"/>
    </row>
    <row r="11445" spans="2:2">
      <c r="B11445" s="134"/>
    </row>
    <row r="11446" spans="2:2">
      <c r="B11446" s="134"/>
    </row>
    <row r="11447" spans="2:2">
      <c r="B11447" s="134"/>
    </row>
    <row r="11448" spans="2:2">
      <c r="B11448" s="134"/>
    </row>
    <row r="11449" spans="2:2">
      <c r="B11449" s="134"/>
    </row>
    <row r="11450" spans="2:2">
      <c r="B11450" s="134"/>
    </row>
    <row r="11451" spans="2:2">
      <c r="B11451" s="134"/>
    </row>
    <row r="11452" spans="2:2">
      <c r="B11452" s="134"/>
    </row>
    <row r="11453" spans="2:2">
      <c r="B11453" s="134"/>
    </row>
    <row r="11454" spans="2:2">
      <c r="B11454" s="134"/>
    </row>
    <row r="11455" spans="2:2">
      <c r="B11455" s="134"/>
    </row>
    <row r="11456" spans="2:2">
      <c r="B11456" s="134"/>
    </row>
    <row r="11457" spans="2:2">
      <c r="B11457" s="134"/>
    </row>
    <row r="11458" spans="2:2">
      <c r="B11458" s="134"/>
    </row>
    <row r="11459" spans="2:2">
      <c r="B11459" s="134"/>
    </row>
    <row r="11460" spans="2:2">
      <c r="B11460" s="134"/>
    </row>
    <row r="11461" spans="2:2">
      <c r="B11461" s="134"/>
    </row>
    <row r="11462" spans="2:2">
      <c r="B11462" s="134"/>
    </row>
    <row r="11463" spans="2:2">
      <c r="B11463" s="134"/>
    </row>
    <row r="11464" spans="2:2">
      <c r="B11464" s="134"/>
    </row>
    <row r="11465" spans="2:2">
      <c r="B11465" s="134"/>
    </row>
    <row r="11466" spans="2:2">
      <c r="B11466" s="134"/>
    </row>
    <row r="11467" spans="2:2">
      <c r="B11467" s="134"/>
    </row>
    <row r="11468" spans="2:2">
      <c r="B11468" s="134"/>
    </row>
    <row r="11469" spans="2:2">
      <c r="B11469" s="134"/>
    </row>
    <row r="11470" spans="2:2">
      <c r="B11470" s="134"/>
    </row>
    <row r="11471" spans="2:2">
      <c r="B11471" s="134"/>
    </row>
    <row r="11472" spans="2:2">
      <c r="B11472" s="134"/>
    </row>
    <row r="11473" spans="2:2">
      <c r="B11473" s="134"/>
    </row>
    <row r="11474" spans="2:2">
      <c r="B11474" s="134"/>
    </row>
    <row r="11475" spans="2:2">
      <c r="B11475" s="134"/>
    </row>
    <row r="11476" spans="2:2">
      <c r="B11476" s="134"/>
    </row>
    <row r="11477" spans="2:2">
      <c r="B11477" s="134"/>
    </row>
    <row r="11478" spans="2:2">
      <c r="B11478" s="134"/>
    </row>
    <row r="11479" spans="2:2">
      <c r="B11479" s="134"/>
    </row>
    <row r="11480" spans="2:2">
      <c r="B11480" s="134"/>
    </row>
    <row r="11481" spans="2:2">
      <c r="B11481" s="134"/>
    </row>
    <row r="11482" spans="2:2">
      <c r="B11482" s="134"/>
    </row>
    <row r="11483" spans="2:2">
      <c r="B11483" s="134"/>
    </row>
    <row r="11484" spans="2:2">
      <c r="B11484" s="134"/>
    </row>
    <row r="11485" spans="2:2">
      <c r="B11485" s="134"/>
    </row>
    <row r="11486" spans="2:2">
      <c r="B11486" s="134"/>
    </row>
    <row r="11487" spans="2:2">
      <c r="B11487" s="134"/>
    </row>
    <row r="11488" spans="2:2">
      <c r="B11488" s="134"/>
    </row>
    <row r="11489" spans="2:2">
      <c r="B11489" s="134"/>
    </row>
    <row r="11490" spans="2:2">
      <c r="B11490" s="134"/>
    </row>
    <row r="11491" spans="2:2">
      <c r="B11491" s="134"/>
    </row>
    <row r="11492" spans="2:2">
      <c r="B11492" s="134"/>
    </row>
    <row r="11493" spans="2:2">
      <c r="B11493" s="134"/>
    </row>
    <row r="11494" spans="2:2">
      <c r="B11494" s="134"/>
    </row>
    <row r="11495" spans="2:2">
      <c r="B11495" s="134"/>
    </row>
    <row r="11496" spans="2:2">
      <c r="B11496" s="134"/>
    </row>
    <row r="11497" spans="2:2">
      <c r="B11497" s="134"/>
    </row>
    <row r="11498" spans="2:2">
      <c r="B11498" s="134"/>
    </row>
    <row r="11499" spans="2:2">
      <c r="B11499" s="134"/>
    </row>
    <row r="11500" spans="2:2">
      <c r="B11500" s="134"/>
    </row>
    <row r="11501" spans="2:2">
      <c r="B11501" s="134"/>
    </row>
    <row r="11502" spans="2:2">
      <c r="B11502" s="134"/>
    </row>
    <row r="11503" spans="2:2">
      <c r="B11503" s="134"/>
    </row>
    <row r="11504" spans="2:2">
      <c r="B11504" s="134"/>
    </row>
    <row r="11505" spans="2:2">
      <c r="B11505" s="134"/>
    </row>
    <row r="11506" spans="2:2">
      <c r="B11506" s="134"/>
    </row>
    <row r="11507" spans="2:2">
      <c r="B11507" s="134"/>
    </row>
    <row r="11508" spans="2:2">
      <c r="B11508" s="134"/>
    </row>
    <row r="11509" spans="2:2">
      <c r="B11509" s="134"/>
    </row>
    <row r="11510" spans="2:2">
      <c r="B11510" s="134"/>
    </row>
    <row r="11511" spans="2:2">
      <c r="B11511" s="134"/>
    </row>
    <row r="11512" spans="2:2">
      <c r="B11512" s="134"/>
    </row>
    <row r="11513" spans="2:2">
      <c r="B11513" s="134"/>
    </row>
    <row r="11514" spans="2:2">
      <c r="B11514" s="134"/>
    </row>
    <row r="11515" spans="2:2">
      <c r="B11515" s="134"/>
    </row>
    <row r="11516" spans="2:2">
      <c r="B11516" s="134"/>
    </row>
    <row r="11517" spans="2:2">
      <c r="B11517" s="134"/>
    </row>
    <row r="11518" spans="2:2">
      <c r="B11518" s="134"/>
    </row>
    <row r="11519" spans="2:2">
      <c r="B11519" s="134"/>
    </row>
    <row r="11520" spans="2:2">
      <c r="B11520" s="134"/>
    </row>
    <row r="11521" spans="2:2">
      <c r="B11521" s="134"/>
    </row>
    <row r="11522" spans="2:2">
      <c r="B11522" s="134"/>
    </row>
    <row r="11523" spans="2:2">
      <c r="B11523" s="134"/>
    </row>
    <row r="11524" spans="2:2">
      <c r="B11524" s="134"/>
    </row>
    <row r="11525" spans="2:2">
      <c r="B11525" s="134"/>
    </row>
    <row r="11526" spans="2:2">
      <c r="B11526" s="134"/>
    </row>
    <row r="11527" spans="2:2">
      <c r="B11527" s="134"/>
    </row>
    <row r="11528" spans="2:2">
      <c r="B11528" s="134"/>
    </row>
    <row r="11529" spans="2:2">
      <c r="B11529" s="134"/>
    </row>
    <row r="11530" spans="2:2">
      <c r="B11530" s="134"/>
    </row>
    <row r="11531" spans="2:2">
      <c r="B11531" s="134"/>
    </row>
    <row r="11532" spans="2:2">
      <c r="B11532" s="134"/>
    </row>
    <row r="11533" spans="2:2">
      <c r="B11533" s="134"/>
    </row>
    <row r="11534" spans="2:2">
      <c r="B11534" s="134"/>
    </row>
    <row r="11535" spans="2:2">
      <c r="B11535" s="134"/>
    </row>
    <row r="11536" spans="2:2">
      <c r="B11536" s="134"/>
    </row>
    <row r="11537" spans="2:2">
      <c r="B11537" s="134"/>
    </row>
    <row r="11538" spans="2:2">
      <c r="B11538" s="134"/>
    </row>
    <row r="11539" spans="2:2">
      <c r="B11539" s="134"/>
    </row>
    <row r="11540" spans="2:2">
      <c r="B11540" s="134"/>
    </row>
    <row r="11541" spans="2:2">
      <c r="B11541" s="134"/>
    </row>
    <row r="11542" spans="2:2">
      <c r="B11542" s="134"/>
    </row>
    <row r="11543" spans="2:2">
      <c r="B11543" s="134"/>
    </row>
    <row r="11544" spans="2:2">
      <c r="B11544" s="134"/>
    </row>
    <row r="11545" spans="2:2">
      <c r="B11545" s="134"/>
    </row>
    <row r="11546" spans="2:2">
      <c r="B11546" s="134"/>
    </row>
    <row r="11547" spans="2:2">
      <c r="B11547" s="134"/>
    </row>
    <row r="11548" spans="2:2">
      <c r="B11548" s="134"/>
    </row>
    <row r="11549" spans="2:2">
      <c r="B11549" s="134"/>
    </row>
    <row r="11550" spans="2:2">
      <c r="B11550" s="134"/>
    </row>
    <row r="11551" spans="2:2">
      <c r="B11551" s="134"/>
    </row>
    <row r="11552" spans="2:2">
      <c r="B11552" s="134"/>
    </row>
    <row r="11553" spans="2:2">
      <c r="B11553" s="134"/>
    </row>
    <row r="11554" spans="2:2">
      <c r="B11554" s="134"/>
    </row>
    <row r="11555" spans="2:2">
      <c r="B11555" s="134"/>
    </row>
    <row r="11556" spans="2:2">
      <c r="B11556" s="134"/>
    </row>
    <row r="11557" spans="2:2">
      <c r="B11557" s="134"/>
    </row>
    <row r="11558" spans="2:2">
      <c r="B11558" s="134"/>
    </row>
    <row r="11559" spans="2:2">
      <c r="B11559" s="134"/>
    </row>
    <row r="11560" spans="2:2">
      <c r="B11560" s="134"/>
    </row>
    <row r="11561" spans="2:2">
      <c r="B11561" s="134"/>
    </row>
    <row r="11562" spans="2:2">
      <c r="B11562" s="134"/>
    </row>
    <row r="11563" spans="2:2">
      <c r="B11563" s="134"/>
    </row>
    <row r="11564" spans="2:2">
      <c r="B11564" s="134"/>
    </row>
    <row r="11565" spans="2:2">
      <c r="B11565" s="134"/>
    </row>
    <row r="11566" spans="2:2">
      <c r="B11566" s="134"/>
    </row>
    <row r="11567" spans="2:2">
      <c r="B11567" s="134"/>
    </row>
    <row r="11568" spans="2:2">
      <c r="B11568" s="134"/>
    </row>
    <row r="11569" spans="2:2">
      <c r="B11569" s="134"/>
    </row>
    <row r="11570" spans="2:2">
      <c r="B11570" s="134"/>
    </row>
    <row r="11571" spans="2:2">
      <c r="B11571" s="134"/>
    </row>
    <row r="11572" spans="2:2">
      <c r="B11572" s="134"/>
    </row>
    <row r="11573" spans="2:2">
      <c r="B11573" s="134"/>
    </row>
    <row r="11574" spans="2:2">
      <c r="B11574" s="134"/>
    </row>
    <row r="11575" spans="2:2">
      <c r="B11575" s="134"/>
    </row>
    <row r="11576" spans="2:2">
      <c r="B11576" s="134"/>
    </row>
    <row r="11577" spans="2:2">
      <c r="B11577" s="134"/>
    </row>
    <row r="11578" spans="2:2">
      <c r="B11578" s="134"/>
    </row>
    <row r="11579" spans="2:2">
      <c r="B11579" s="134"/>
    </row>
    <row r="11580" spans="2:2">
      <c r="B11580" s="134"/>
    </row>
    <row r="11581" spans="2:2">
      <c r="B11581" s="134"/>
    </row>
    <row r="11582" spans="2:2">
      <c r="B11582" s="134"/>
    </row>
    <row r="11583" spans="2:2">
      <c r="B11583" s="134"/>
    </row>
    <row r="11584" spans="2:2">
      <c r="B11584" s="134"/>
    </row>
    <row r="11585" spans="2:2">
      <c r="B11585" s="134"/>
    </row>
    <row r="11586" spans="2:2">
      <c r="B11586" s="134"/>
    </row>
    <row r="11587" spans="2:2">
      <c r="B11587" s="134"/>
    </row>
    <row r="11588" spans="2:2">
      <c r="B11588" s="134"/>
    </row>
    <row r="11589" spans="2:2">
      <c r="B11589" s="134"/>
    </row>
    <row r="11590" spans="2:2">
      <c r="B11590" s="134"/>
    </row>
    <row r="11591" spans="2:2">
      <c r="B11591" s="134"/>
    </row>
    <row r="11592" spans="2:2">
      <c r="B11592" s="134"/>
    </row>
    <row r="11593" spans="2:2">
      <c r="B11593" s="134"/>
    </row>
    <row r="11594" spans="2:2">
      <c r="B11594" s="134"/>
    </row>
    <row r="11595" spans="2:2">
      <c r="B11595" s="134"/>
    </row>
    <row r="11596" spans="2:2">
      <c r="B11596" s="134"/>
    </row>
    <row r="11597" spans="2:2">
      <c r="B11597" s="134"/>
    </row>
    <row r="11598" spans="2:2">
      <c r="B11598" s="134"/>
    </row>
    <row r="11599" spans="2:2">
      <c r="B11599" s="134"/>
    </row>
    <row r="11600" spans="2:2">
      <c r="B11600" s="134"/>
    </row>
    <row r="11601" spans="2:2">
      <c r="B11601" s="134"/>
    </row>
    <row r="11602" spans="2:2">
      <c r="B11602" s="134"/>
    </row>
    <row r="11603" spans="2:2">
      <c r="B11603" s="134"/>
    </row>
    <row r="11604" spans="2:2">
      <c r="B11604" s="134"/>
    </row>
    <row r="11605" spans="2:2">
      <c r="B11605" s="134"/>
    </row>
    <row r="11606" spans="2:2">
      <c r="B11606" s="134"/>
    </row>
    <row r="11607" spans="2:2">
      <c r="B11607" s="134"/>
    </row>
    <row r="11608" spans="2:2">
      <c r="B11608" s="134"/>
    </row>
    <row r="11609" spans="2:2">
      <c r="B11609" s="134"/>
    </row>
    <row r="11610" spans="2:2">
      <c r="B11610" s="134"/>
    </row>
    <row r="11611" spans="2:2">
      <c r="B11611" s="134"/>
    </row>
    <row r="11612" spans="2:2">
      <c r="B11612" s="134"/>
    </row>
    <row r="11613" spans="2:2">
      <c r="B11613" s="134"/>
    </row>
    <row r="11614" spans="2:2">
      <c r="B11614" s="134"/>
    </row>
    <row r="11615" spans="2:2">
      <c r="B11615" s="134"/>
    </row>
    <row r="11616" spans="2:2">
      <c r="B11616" s="134"/>
    </row>
    <row r="11617" spans="2:2">
      <c r="B11617" s="134"/>
    </row>
    <row r="11618" spans="2:2">
      <c r="B11618" s="134"/>
    </row>
    <row r="11619" spans="2:2">
      <c r="B11619" s="134"/>
    </row>
    <row r="11620" spans="2:2">
      <c r="B11620" s="134"/>
    </row>
    <row r="11621" spans="2:2">
      <c r="B11621" s="134"/>
    </row>
    <row r="11622" spans="2:2">
      <c r="B11622" s="134"/>
    </row>
    <row r="11623" spans="2:2">
      <c r="B11623" s="134"/>
    </row>
    <row r="11624" spans="2:2">
      <c r="B11624" s="134"/>
    </row>
    <row r="11625" spans="2:2">
      <c r="B11625" s="134"/>
    </row>
    <row r="11626" spans="2:2">
      <c r="B11626" s="134"/>
    </row>
    <row r="11627" spans="2:2">
      <c r="B11627" s="134"/>
    </row>
    <row r="11628" spans="2:2">
      <c r="B11628" s="134"/>
    </row>
    <row r="11629" spans="2:2">
      <c r="B11629" s="134"/>
    </row>
    <row r="11630" spans="2:2">
      <c r="B11630" s="134"/>
    </row>
    <row r="11631" spans="2:2">
      <c r="B11631" s="134"/>
    </row>
    <row r="11632" spans="2:2">
      <c r="B11632" s="134"/>
    </row>
    <row r="11633" spans="2:2">
      <c r="B11633" s="134"/>
    </row>
    <row r="11634" spans="2:2">
      <c r="B11634" s="134"/>
    </row>
    <row r="11635" spans="2:2">
      <c r="B11635" s="134"/>
    </row>
    <row r="11636" spans="2:2">
      <c r="B11636" s="134"/>
    </row>
    <row r="11637" spans="2:2">
      <c r="B11637" s="134"/>
    </row>
    <row r="11638" spans="2:2">
      <c r="B11638" s="134"/>
    </row>
    <row r="11639" spans="2:2">
      <c r="B11639" s="134"/>
    </row>
    <row r="11640" spans="2:2">
      <c r="B11640" s="134"/>
    </row>
    <row r="11641" spans="2:2">
      <c r="B11641" s="134"/>
    </row>
    <row r="11642" spans="2:2">
      <c r="B11642" s="134"/>
    </row>
    <row r="11643" spans="2:2">
      <c r="B11643" s="134"/>
    </row>
    <row r="11644" spans="2:2">
      <c r="B11644" s="134"/>
    </row>
    <row r="11645" spans="2:2">
      <c r="B11645" s="134"/>
    </row>
    <row r="11646" spans="2:2">
      <c r="B11646" s="134"/>
    </row>
    <row r="11647" spans="2:2">
      <c r="B11647" s="134"/>
    </row>
    <row r="11648" spans="2:2">
      <c r="B11648" s="134"/>
    </row>
    <row r="11649" spans="2:2">
      <c r="B11649" s="134"/>
    </row>
    <row r="11650" spans="2:2">
      <c r="B11650" s="134"/>
    </row>
    <row r="11651" spans="2:2">
      <c r="B11651" s="134"/>
    </row>
    <row r="11652" spans="2:2">
      <c r="B11652" s="134"/>
    </row>
    <row r="11653" spans="2:2">
      <c r="B11653" s="134"/>
    </row>
    <row r="11654" spans="2:2">
      <c r="B11654" s="134"/>
    </row>
    <row r="11655" spans="2:2">
      <c r="B11655" s="134"/>
    </row>
    <row r="11656" spans="2:2">
      <c r="B11656" s="134"/>
    </row>
    <row r="11657" spans="2:2">
      <c r="B11657" s="134"/>
    </row>
    <row r="11658" spans="2:2">
      <c r="B11658" s="134"/>
    </row>
    <row r="11659" spans="2:2">
      <c r="B11659" s="134"/>
    </row>
    <row r="11660" spans="2:2">
      <c r="B11660" s="134"/>
    </row>
    <row r="11661" spans="2:2">
      <c r="B11661" s="134"/>
    </row>
    <row r="11662" spans="2:2">
      <c r="B11662" s="134"/>
    </row>
    <row r="11663" spans="2:2">
      <c r="B11663" s="134"/>
    </row>
    <row r="11664" spans="2:2">
      <c r="B11664" s="134"/>
    </row>
    <row r="11665" spans="2:2">
      <c r="B11665" s="134"/>
    </row>
    <row r="11666" spans="2:2">
      <c r="B11666" s="134"/>
    </row>
    <row r="11667" spans="2:2">
      <c r="B11667" s="134"/>
    </row>
    <row r="11668" spans="2:2">
      <c r="B11668" s="134"/>
    </row>
    <row r="11669" spans="2:2">
      <c r="B11669" s="134"/>
    </row>
    <row r="11670" spans="2:2">
      <c r="B11670" s="134"/>
    </row>
    <row r="11671" spans="2:2">
      <c r="B11671" s="134"/>
    </row>
    <row r="11672" spans="2:2">
      <c r="B11672" s="134"/>
    </row>
    <row r="11673" spans="2:2">
      <c r="B11673" s="134"/>
    </row>
    <row r="11674" spans="2:2">
      <c r="B11674" s="134"/>
    </row>
    <row r="11675" spans="2:2">
      <c r="B11675" s="134"/>
    </row>
    <row r="11676" spans="2:2">
      <c r="B11676" s="134"/>
    </row>
    <row r="11677" spans="2:2">
      <c r="B11677" s="134"/>
    </row>
    <row r="11678" spans="2:2">
      <c r="B11678" s="134"/>
    </row>
    <row r="11679" spans="2:2">
      <c r="B11679" s="134"/>
    </row>
    <row r="11680" spans="2:2">
      <c r="B11680" s="134"/>
    </row>
    <row r="11681" spans="2:2">
      <c r="B11681" s="134"/>
    </row>
    <row r="11682" spans="2:2">
      <c r="B11682" s="134"/>
    </row>
    <row r="11683" spans="2:2">
      <c r="B11683" s="134"/>
    </row>
    <row r="11684" spans="2:2">
      <c r="B11684" s="134"/>
    </row>
    <row r="11685" spans="2:2">
      <c r="B11685" s="134"/>
    </row>
    <row r="11686" spans="2:2">
      <c r="B11686" s="134"/>
    </row>
    <row r="11687" spans="2:2">
      <c r="B11687" s="134"/>
    </row>
    <row r="11688" spans="2:2">
      <c r="B11688" s="134"/>
    </row>
    <row r="11689" spans="2:2">
      <c r="B11689" s="134"/>
    </row>
    <row r="11690" spans="2:2">
      <c r="B11690" s="134"/>
    </row>
    <row r="11691" spans="2:2">
      <c r="B11691" s="134"/>
    </row>
    <row r="11692" spans="2:2">
      <c r="B11692" s="134"/>
    </row>
    <row r="11693" spans="2:2">
      <c r="B11693" s="134"/>
    </row>
    <row r="11694" spans="2:2">
      <c r="B11694" s="134"/>
    </row>
    <row r="11695" spans="2:2">
      <c r="B11695" s="134"/>
    </row>
    <row r="11696" spans="2:2">
      <c r="B11696" s="134"/>
    </row>
    <row r="11697" spans="2:2">
      <c r="B11697" s="134"/>
    </row>
    <row r="11698" spans="2:2">
      <c r="B11698" s="134"/>
    </row>
    <row r="11699" spans="2:2">
      <c r="B11699" s="134"/>
    </row>
    <row r="11700" spans="2:2">
      <c r="B11700" s="134"/>
    </row>
    <row r="11701" spans="2:2">
      <c r="B11701" s="134"/>
    </row>
    <row r="11702" spans="2:2">
      <c r="B11702" s="134"/>
    </row>
    <row r="11703" spans="2:2">
      <c r="B11703" s="134"/>
    </row>
    <row r="11704" spans="2:2">
      <c r="B11704" s="134"/>
    </row>
    <row r="11705" spans="2:2">
      <c r="B11705" s="134"/>
    </row>
    <row r="11706" spans="2:2">
      <c r="B11706" s="134"/>
    </row>
    <row r="11707" spans="2:2">
      <c r="B11707" s="134"/>
    </row>
    <row r="11708" spans="2:2">
      <c r="B11708" s="134"/>
    </row>
    <row r="11709" spans="2:2">
      <c r="B11709" s="134"/>
    </row>
    <row r="11710" spans="2:2">
      <c r="B11710" s="134"/>
    </row>
    <row r="11711" spans="2:2">
      <c r="B11711" s="134"/>
    </row>
    <row r="11712" spans="2:2">
      <c r="B11712" s="134"/>
    </row>
    <row r="11713" spans="2:2">
      <c r="B11713" s="134"/>
    </row>
    <row r="11714" spans="2:2">
      <c r="B11714" s="134"/>
    </row>
    <row r="11715" spans="2:2">
      <c r="B11715" s="134"/>
    </row>
    <row r="11716" spans="2:2">
      <c r="B11716" s="134"/>
    </row>
    <row r="11717" spans="2:2">
      <c r="B11717" s="134"/>
    </row>
    <row r="11718" spans="2:2">
      <c r="B11718" s="134"/>
    </row>
    <row r="11719" spans="2:2">
      <c r="B11719" s="134"/>
    </row>
    <row r="11720" spans="2:2">
      <c r="B11720" s="134"/>
    </row>
    <row r="11721" spans="2:2">
      <c r="B11721" s="134"/>
    </row>
    <row r="11722" spans="2:2">
      <c r="B11722" s="134"/>
    </row>
    <row r="11723" spans="2:2">
      <c r="B11723" s="134"/>
    </row>
    <row r="11724" spans="2:2">
      <c r="B11724" s="134"/>
    </row>
    <row r="11725" spans="2:2">
      <c r="B11725" s="134"/>
    </row>
    <row r="11726" spans="2:2">
      <c r="B11726" s="134"/>
    </row>
    <row r="11727" spans="2:2">
      <c r="B11727" s="134"/>
    </row>
    <row r="11728" spans="2:2">
      <c r="B11728" s="134"/>
    </row>
    <row r="11729" spans="2:2">
      <c r="B11729" s="134"/>
    </row>
    <row r="11730" spans="2:2">
      <c r="B11730" s="134"/>
    </row>
    <row r="11731" spans="2:2">
      <c r="B11731" s="134"/>
    </row>
    <row r="11732" spans="2:2">
      <c r="B11732" s="134"/>
    </row>
    <row r="11733" spans="2:2">
      <c r="B11733" s="134"/>
    </row>
    <row r="11734" spans="2:2">
      <c r="B11734" s="134"/>
    </row>
    <row r="11735" spans="2:2">
      <c r="B11735" s="134"/>
    </row>
    <row r="11736" spans="2:2">
      <c r="B11736" s="134"/>
    </row>
    <row r="11737" spans="2:2">
      <c r="B11737" s="134"/>
    </row>
    <row r="11738" spans="2:2">
      <c r="B11738" s="134"/>
    </row>
    <row r="11739" spans="2:2">
      <c r="B11739" s="134"/>
    </row>
    <row r="11740" spans="2:2">
      <c r="B11740" s="134"/>
    </row>
    <row r="11741" spans="2:2">
      <c r="B11741" s="134"/>
    </row>
    <row r="11742" spans="2:2">
      <c r="B11742" s="134"/>
    </row>
    <row r="11743" spans="2:2">
      <c r="B11743" s="134"/>
    </row>
    <row r="11744" spans="2:2">
      <c r="B11744" s="134"/>
    </row>
    <row r="11745" spans="2:2">
      <c r="B11745" s="134"/>
    </row>
    <row r="11746" spans="2:2">
      <c r="B11746" s="134"/>
    </row>
    <row r="11747" spans="2:2">
      <c r="B11747" s="134"/>
    </row>
    <row r="11748" spans="2:2">
      <c r="B11748" s="134"/>
    </row>
    <row r="11749" spans="2:2">
      <c r="B11749" s="134"/>
    </row>
    <row r="11750" spans="2:2">
      <c r="B11750" s="134"/>
    </row>
    <row r="11751" spans="2:2">
      <c r="B11751" s="134"/>
    </row>
    <row r="11752" spans="2:2">
      <c r="B11752" s="134"/>
    </row>
    <row r="11753" spans="2:2">
      <c r="B11753" s="134"/>
    </row>
    <row r="11754" spans="2:2">
      <c r="B11754" s="134"/>
    </row>
    <row r="11755" spans="2:2">
      <c r="B11755" s="134"/>
    </row>
    <row r="11756" spans="2:2">
      <c r="B11756" s="134"/>
    </row>
    <row r="11757" spans="2:2">
      <c r="B11757" s="134"/>
    </row>
    <row r="11758" spans="2:2">
      <c r="B11758" s="134"/>
    </row>
    <row r="11759" spans="2:2">
      <c r="B11759" s="134"/>
    </row>
    <row r="11760" spans="2:2">
      <c r="B11760" s="134"/>
    </row>
    <row r="11761" spans="2:2">
      <c r="B11761" s="134"/>
    </row>
    <row r="11762" spans="2:2">
      <c r="B11762" s="134"/>
    </row>
    <row r="11763" spans="2:2">
      <c r="B11763" s="134"/>
    </row>
    <row r="11764" spans="2:2">
      <c r="B11764" s="134"/>
    </row>
    <row r="11765" spans="2:2">
      <c r="B11765" s="134"/>
    </row>
    <row r="11766" spans="2:2">
      <c r="B11766" s="134"/>
    </row>
    <row r="11767" spans="2:2">
      <c r="B11767" s="134"/>
    </row>
    <row r="11768" spans="2:2">
      <c r="B11768" s="134"/>
    </row>
    <row r="11769" spans="2:2">
      <c r="B11769" s="134"/>
    </row>
    <row r="11770" spans="2:2">
      <c r="B11770" s="134"/>
    </row>
    <row r="11771" spans="2:2">
      <c r="B11771" s="134"/>
    </row>
    <row r="11772" spans="2:2">
      <c r="B11772" s="134"/>
    </row>
    <row r="11773" spans="2:2">
      <c r="B11773" s="134"/>
    </row>
    <row r="11774" spans="2:2">
      <c r="B11774" s="134"/>
    </row>
    <row r="11775" spans="2:2">
      <c r="B11775" s="134"/>
    </row>
    <row r="11776" spans="2:2">
      <c r="B11776" s="134"/>
    </row>
    <row r="11777" spans="2:2">
      <c r="B11777" s="134"/>
    </row>
    <row r="11778" spans="2:2">
      <c r="B11778" s="134"/>
    </row>
    <row r="11779" spans="2:2">
      <c r="B11779" s="134"/>
    </row>
    <row r="11780" spans="2:2">
      <c r="B11780" s="134"/>
    </row>
    <row r="11781" spans="2:2">
      <c r="B11781" s="134"/>
    </row>
    <row r="11782" spans="2:2">
      <c r="B11782" s="134"/>
    </row>
    <row r="11783" spans="2:2">
      <c r="B11783" s="134"/>
    </row>
    <row r="11784" spans="2:2">
      <c r="B11784" s="134"/>
    </row>
    <row r="11785" spans="2:2">
      <c r="B11785" s="134"/>
    </row>
    <row r="11786" spans="2:2">
      <c r="B11786" s="134"/>
    </row>
    <row r="11787" spans="2:2">
      <c r="B11787" s="134"/>
    </row>
    <row r="11788" spans="2:2">
      <c r="B11788" s="134"/>
    </row>
    <row r="11789" spans="2:2">
      <c r="B11789" s="134"/>
    </row>
    <row r="11790" spans="2:2">
      <c r="B11790" s="134"/>
    </row>
    <row r="11791" spans="2:2">
      <c r="B11791" s="134"/>
    </row>
    <row r="11792" spans="2:2">
      <c r="B11792" s="134"/>
    </row>
    <row r="11793" spans="2:2">
      <c r="B11793" s="134"/>
    </row>
    <row r="11794" spans="2:2">
      <c r="B11794" s="134"/>
    </row>
    <row r="11795" spans="2:2">
      <c r="B11795" s="134"/>
    </row>
    <row r="11796" spans="2:2">
      <c r="B11796" s="134"/>
    </row>
    <row r="11797" spans="2:2">
      <c r="B11797" s="134"/>
    </row>
    <row r="11798" spans="2:2">
      <c r="B11798" s="134"/>
    </row>
    <row r="11799" spans="2:2">
      <c r="B11799" s="134"/>
    </row>
    <row r="11800" spans="2:2">
      <c r="B11800" s="134"/>
    </row>
    <row r="11801" spans="2:2">
      <c r="B11801" s="134"/>
    </row>
    <row r="11802" spans="2:2">
      <c r="B11802" s="134"/>
    </row>
    <row r="11803" spans="2:2">
      <c r="B11803" s="134"/>
    </row>
    <row r="11804" spans="2:2">
      <c r="B11804" s="134"/>
    </row>
    <row r="11805" spans="2:2">
      <c r="B11805" s="134"/>
    </row>
    <row r="11806" spans="2:2">
      <c r="B11806" s="134"/>
    </row>
    <row r="11807" spans="2:2">
      <c r="B11807" s="134"/>
    </row>
    <row r="11808" spans="2:2">
      <c r="B11808" s="134"/>
    </row>
    <row r="11809" spans="2:2">
      <c r="B11809" s="134"/>
    </row>
    <row r="11810" spans="2:2">
      <c r="B11810" s="134"/>
    </row>
    <row r="11811" spans="2:2">
      <c r="B11811" s="134"/>
    </row>
    <row r="11812" spans="2:2">
      <c r="B11812" s="134"/>
    </row>
    <row r="11813" spans="2:2">
      <c r="B11813" s="134"/>
    </row>
    <row r="11814" spans="2:2">
      <c r="B11814" s="134"/>
    </row>
    <row r="11815" spans="2:2">
      <c r="B11815" s="134"/>
    </row>
    <row r="11816" spans="2:2">
      <c r="B11816" s="134"/>
    </row>
    <row r="11817" spans="2:2">
      <c r="B11817" s="134"/>
    </row>
    <row r="11818" spans="2:2">
      <c r="B11818" s="134"/>
    </row>
    <row r="11819" spans="2:2">
      <c r="B11819" s="134"/>
    </row>
    <row r="11820" spans="2:2">
      <c r="B11820" s="134"/>
    </row>
    <row r="11821" spans="2:2">
      <c r="B11821" s="134"/>
    </row>
    <row r="11822" spans="2:2">
      <c r="B11822" s="134"/>
    </row>
    <row r="11823" spans="2:2">
      <c r="B11823" s="134"/>
    </row>
    <row r="11824" spans="2:2">
      <c r="B11824" s="134"/>
    </row>
    <row r="11825" spans="2:2">
      <c r="B11825" s="134"/>
    </row>
    <row r="11826" spans="2:2">
      <c r="B11826" s="134"/>
    </row>
    <row r="11827" spans="2:2">
      <c r="B11827" s="134"/>
    </row>
    <row r="11828" spans="2:2">
      <c r="B11828" s="134"/>
    </row>
    <row r="11829" spans="2:2">
      <c r="B11829" s="134"/>
    </row>
    <row r="11830" spans="2:2">
      <c r="B11830" s="134"/>
    </row>
    <row r="11831" spans="2:2">
      <c r="B11831" s="134"/>
    </row>
    <row r="11832" spans="2:2">
      <c r="B11832" s="134"/>
    </row>
    <row r="11833" spans="2:2">
      <c r="B11833" s="134"/>
    </row>
    <row r="11834" spans="2:2">
      <c r="B11834" s="134"/>
    </row>
    <row r="11835" spans="2:2">
      <c r="B11835" s="134"/>
    </row>
    <row r="11836" spans="2:2">
      <c r="B11836" s="134"/>
    </row>
    <row r="11837" spans="2:2">
      <c r="B11837" s="134"/>
    </row>
    <row r="11838" spans="2:2">
      <c r="B11838" s="134"/>
    </row>
    <row r="11839" spans="2:2">
      <c r="B11839" s="134"/>
    </row>
    <row r="11840" spans="2:2">
      <c r="B11840" s="134"/>
    </row>
    <row r="11841" spans="2:2">
      <c r="B11841" s="134"/>
    </row>
    <row r="11842" spans="2:2">
      <c r="B11842" s="134"/>
    </row>
    <row r="11843" spans="2:2">
      <c r="B11843" s="134"/>
    </row>
    <row r="11844" spans="2:2">
      <c r="B11844" s="134"/>
    </row>
    <row r="11845" spans="2:2">
      <c r="B11845" s="134"/>
    </row>
    <row r="11846" spans="2:2">
      <c r="B11846" s="134"/>
    </row>
    <row r="11847" spans="2:2">
      <c r="B11847" s="134"/>
    </row>
    <row r="11848" spans="2:2">
      <c r="B11848" s="134"/>
    </row>
    <row r="11849" spans="2:2">
      <c r="B11849" s="134"/>
    </row>
    <row r="11850" spans="2:2">
      <c r="B11850" s="134"/>
    </row>
    <row r="11851" spans="2:2">
      <c r="B11851" s="134"/>
    </row>
    <row r="11852" spans="2:2">
      <c r="B11852" s="134"/>
    </row>
    <row r="11853" spans="2:2">
      <c r="B11853" s="134"/>
    </row>
    <row r="11854" spans="2:2">
      <c r="B11854" s="134"/>
    </row>
    <row r="11855" spans="2:2">
      <c r="B11855" s="134"/>
    </row>
    <row r="11856" spans="2:2">
      <c r="B11856" s="134"/>
    </row>
    <row r="11857" spans="2:2">
      <c r="B11857" s="134"/>
    </row>
    <row r="11858" spans="2:2">
      <c r="B11858" s="134"/>
    </row>
    <row r="11859" spans="2:2">
      <c r="B11859" s="134"/>
    </row>
    <row r="11860" spans="2:2">
      <c r="B11860" s="134"/>
    </row>
    <row r="11861" spans="2:2">
      <c r="B11861" s="134"/>
    </row>
    <row r="11862" spans="2:2">
      <c r="B11862" s="134"/>
    </row>
    <row r="11863" spans="2:2">
      <c r="B11863" s="134"/>
    </row>
    <row r="11864" spans="2:2">
      <c r="B11864" s="134"/>
    </row>
    <row r="11865" spans="2:2">
      <c r="B11865" s="134"/>
    </row>
    <row r="11866" spans="2:2">
      <c r="B11866" s="134"/>
    </row>
    <row r="11867" spans="2:2">
      <c r="B11867" s="134"/>
    </row>
    <row r="11868" spans="2:2">
      <c r="B11868" s="134"/>
    </row>
    <row r="11869" spans="2:2">
      <c r="B11869" s="134"/>
    </row>
    <row r="11870" spans="2:2">
      <c r="B11870" s="134"/>
    </row>
    <row r="11871" spans="2:2">
      <c r="B11871" s="134"/>
    </row>
    <row r="11872" spans="2:2">
      <c r="B11872" s="134"/>
    </row>
    <row r="11873" spans="2:2">
      <c r="B11873" s="134"/>
    </row>
    <row r="11874" spans="2:2">
      <c r="B11874" s="134"/>
    </row>
    <row r="11875" spans="2:2">
      <c r="B11875" s="134"/>
    </row>
    <row r="11876" spans="2:2">
      <c r="B11876" s="134"/>
    </row>
    <row r="11877" spans="2:2">
      <c r="B11877" s="134"/>
    </row>
    <row r="11878" spans="2:2">
      <c r="B11878" s="134"/>
    </row>
    <row r="11879" spans="2:2">
      <c r="B11879" s="134"/>
    </row>
    <row r="11880" spans="2:2">
      <c r="B11880" s="134"/>
    </row>
    <row r="11881" spans="2:2">
      <c r="B11881" s="134"/>
    </row>
    <row r="11882" spans="2:2">
      <c r="B11882" s="134"/>
    </row>
    <row r="11883" spans="2:2">
      <c r="B11883" s="134"/>
    </row>
    <row r="11884" spans="2:2">
      <c r="B11884" s="134"/>
    </row>
    <row r="11885" spans="2:2">
      <c r="B11885" s="134"/>
    </row>
    <row r="11886" spans="2:2">
      <c r="B11886" s="134"/>
    </row>
    <row r="11887" spans="2:2">
      <c r="B11887" s="134"/>
    </row>
    <row r="11888" spans="2:2">
      <c r="B11888" s="134"/>
    </row>
    <row r="11889" spans="2:2">
      <c r="B11889" s="134"/>
    </row>
    <row r="11890" spans="2:2">
      <c r="B11890" s="134"/>
    </row>
    <row r="11891" spans="2:2">
      <c r="B11891" s="134"/>
    </row>
    <row r="11892" spans="2:2">
      <c r="B11892" s="134"/>
    </row>
    <row r="11893" spans="2:2">
      <c r="B11893" s="134"/>
    </row>
    <row r="11894" spans="2:2">
      <c r="B11894" s="134"/>
    </row>
    <row r="11895" spans="2:2">
      <c r="B11895" s="134"/>
    </row>
    <row r="11896" spans="2:2">
      <c r="B11896" s="134"/>
    </row>
    <row r="11897" spans="2:2">
      <c r="B11897" s="134"/>
    </row>
    <row r="11898" spans="2:2">
      <c r="B11898" s="134"/>
    </row>
    <row r="11899" spans="2:2">
      <c r="B11899" s="134"/>
    </row>
    <row r="11900" spans="2:2">
      <c r="B11900" s="134"/>
    </row>
    <row r="11901" spans="2:2">
      <c r="B11901" s="134"/>
    </row>
    <row r="11902" spans="2:2">
      <c r="B11902" s="134"/>
    </row>
    <row r="11903" spans="2:2">
      <c r="B11903" s="134"/>
    </row>
    <row r="11904" spans="2:2">
      <c r="B11904" s="134"/>
    </row>
    <row r="11905" spans="2:2">
      <c r="B11905" s="134"/>
    </row>
    <row r="11906" spans="2:2">
      <c r="B11906" s="134"/>
    </row>
    <row r="11907" spans="2:2">
      <c r="B11907" s="134"/>
    </row>
    <row r="11908" spans="2:2">
      <c r="B11908" s="134"/>
    </row>
    <row r="11909" spans="2:2">
      <c r="B11909" s="134"/>
    </row>
    <row r="11910" spans="2:2">
      <c r="B11910" s="134"/>
    </row>
    <row r="11911" spans="2:2">
      <c r="B11911" s="134"/>
    </row>
    <row r="11912" spans="2:2">
      <c r="B11912" s="134"/>
    </row>
    <row r="11913" spans="2:2">
      <c r="B11913" s="134"/>
    </row>
    <row r="11914" spans="2:2">
      <c r="B11914" s="134"/>
    </row>
    <row r="11915" spans="2:2">
      <c r="B11915" s="134"/>
    </row>
    <row r="11916" spans="2:2">
      <c r="B11916" s="134"/>
    </row>
    <row r="11917" spans="2:2">
      <c r="B11917" s="134"/>
    </row>
    <row r="11918" spans="2:2">
      <c r="B11918" s="134"/>
    </row>
    <row r="11919" spans="2:2">
      <c r="B11919" s="134"/>
    </row>
    <row r="11920" spans="2:2">
      <c r="B11920" s="134"/>
    </row>
    <row r="11921" spans="2:2">
      <c r="B11921" s="134"/>
    </row>
    <row r="11922" spans="2:2">
      <c r="B11922" s="134"/>
    </row>
    <row r="11923" spans="2:2">
      <c r="B11923" s="134"/>
    </row>
    <row r="11924" spans="2:2">
      <c r="B11924" s="134"/>
    </row>
    <row r="11925" spans="2:2">
      <c r="B11925" s="134"/>
    </row>
    <row r="11926" spans="2:2">
      <c r="B11926" s="134"/>
    </row>
    <row r="11927" spans="2:2">
      <c r="B11927" s="134"/>
    </row>
    <row r="11928" spans="2:2">
      <c r="B11928" s="134"/>
    </row>
    <row r="11929" spans="2:2">
      <c r="B11929" s="134"/>
    </row>
    <row r="11930" spans="2:2">
      <c r="B11930" s="134"/>
    </row>
    <row r="11931" spans="2:2">
      <c r="B11931" s="134"/>
    </row>
    <row r="11932" spans="2:2">
      <c r="B11932" s="134"/>
    </row>
    <row r="11933" spans="2:2">
      <c r="B11933" s="134"/>
    </row>
    <row r="11934" spans="2:2">
      <c r="B11934" s="134"/>
    </row>
    <row r="11935" spans="2:2">
      <c r="B11935" s="134"/>
    </row>
    <row r="11936" spans="2:2">
      <c r="B11936" s="134"/>
    </row>
    <row r="11937" spans="2:2">
      <c r="B11937" s="134"/>
    </row>
    <row r="11938" spans="2:2">
      <c r="B11938" s="134"/>
    </row>
    <row r="11939" spans="2:2">
      <c r="B11939" s="134"/>
    </row>
    <row r="11940" spans="2:2">
      <c r="B11940" s="134"/>
    </row>
    <row r="11941" spans="2:2">
      <c r="B11941" s="134"/>
    </row>
    <row r="11942" spans="2:2">
      <c r="B11942" s="134"/>
    </row>
    <row r="11943" spans="2:2">
      <c r="B11943" s="134"/>
    </row>
    <row r="11944" spans="2:2">
      <c r="B11944" s="134"/>
    </row>
    <row r="11945" spans="2:2">
      <c r="B11945" s="134"/>
    </row>
    <row r="11946" spans="2:2">
      <c r="B11946" s="134"/>
    </row>
    <row r="11947" spans="2:2">
      <c r="B11947" s="134"/>
    </row>
    <row r="11948" spans="2:2">
      <c r="B11948" s="134"/>
    </row>
    <row r="11949" spans="2:2">
      <c r="B11949" s="134"/>
    </row>
    <row r="11950" spans="2:2">
      <c r="B11950" s="134"/>
    </row>
    <row r="11951" spans="2:2">
      <c r="B11951" s="134"/>
    </row>
    <row r="11952" spans="2:2">
      <c r="B11952" s="134"/>
    </row>
    <row r="11953" spans="2:2">
      <c r="B11953" s="134"/>
    </row>
    <row r="11954" spans="2:2">
      <c r="B11954" s="134"/>
    </row>
    <row r="11955" spans="2:2">
      <c r="B11955" s="134"/>
    </row>
    <row r="11956" spans="2:2">
      <c r="B11956" s="134"/>
    </row>
    <row r="11957" spans="2:2">
      <c r="B11957" s="134"/>
    </row>
    <row r="11958" spans="2:2">
      <c r="B11958" s="134"/>
    </row>
    <row r="11959" spans="2:2">
      <c r="B11959" s="134"/>
    </row>
    <row r="11960" spans="2:2">
      <c r="B11960" s="134"/>
    </row>
    <row r="11961" spans="2:2">
      <c r="B11961" s="134"/>
    </row>
    <row r="11962" spans="2:2">
      <c r="B11962" s="134"/>
    </row>
    <row r="11963" spans="2:2">
      <c r="B11963" s="134"/>
    </row>
    <row r="11964" spans="2:2">
      <c r="B11964" s="134"/>
    </row>
    <row r="11965" spans="2:2">
      <c r="B11965" s="134"/>
    </row>
    <row r="11966" spans="2:2">
      <c r="B11966" s="134"/>
    </row>
    <row r="11967" spans="2:2">
      <c r="B11967" s="134"/>
    </row>
    <row r="11968" spans="2:2">
      <c r="B11968" s="134"/>
    </row>
    <row r="11969" spans="2:2">
      <c r="B11969" s="134"/>
    </row>
    <row r="11970" spans="2:2">
      <c r="B11970" s="134"/>
    </row>
    <row r="11971" spans="2:2">
      <c r="B11971" s="134"/>
    </row>
    <row r="11972" spans="2:2">
      <c r="B11972" s="134"/>
    </row>
    <row r="11973" spans="2:2">
      <c r="B11973" s="134"/>
    </row>
    <row r="11974" spans="2:2">
      <c r="B11974" s="134"/>
    </row>
    <row r="11975" spans="2:2">
      <c r="B11975" s="134"/>
    </row>
    <row r="11976" spans="2:2">
      <c r="B11976" s="134"/>
    </row>
    <row r="11977" spans="2:2">
      <c r="B11977" s="134"/>
    </row>
    <row r="11978" spans="2:2">
      <c r="B11978" s="134"/>
    </row>
    <row r="11979" spans="2:2">
      <c r="B11979" s="134"/>
    </row>
    <row r="11980" spans="2:2">
      <c r="B11980" s="134"/>
    </row>
    <row r="11981" spans="2:2">
      <c r="B11981" s="134"/>
    </row>
    <row r="11982" spans="2:2">
      <c r="B11982" s="134"/>
    </row>
    <row r="11983" spans="2:2">
      <c r="B11983" s="134"/>
    </row>
    <row r="11984" spans="2:2">
      <c r="B11984" s="134"/>
    </row>
    <row r="11985" spans="2:2">
      <c r="B11985" s="134"/>
    </row>
    <row r="11986" spans="2:2">
      <c r="B11986" s="134"/>
    </row>
    <row r="11987" spans="2:2">
      <c r="B11987" s="134"/>
    </row>
    <row r="11988" spans="2:2">
      <c r="B11988" s="134"/>
    </row>
    <row r="11989" spans="2:2">
      <c r="B11989" s="134"/>
    </row>
    <row r="11990" spans="2:2">
      <c r="B11990" s="134"/>
    </row>
    <row r="11991" spans="2:2">
      <c r="B11991" s="134"/>
    </row>
    <row r="11992" spans="2:2">
      <c r="B11992" s="134"/>
    </row>
    <row r="11993" spans="2:2">
      <c r="B11993" s="134"/>
    </row>
    <row r="11994" spans="2:2">
      <c r="B11994" s="134"/>
    </row>
    <row r="11995" spans="2:2">
      <c r="B11995" s="134"/>
    </row>
    <row r="11996" spans="2:2">
      <c r="B11996" s="134"/>
    </row>
    <row r="11997" spans="2:2">
      <c r="B11997" s="134"/>
    </row>
    <row r="11998" spans="2:2">
      <c r="B11998" s="134"/>
    </row>
    <row r="11999" spans="2:2">
      <c r="B11999" s="134"/>
    </row>
    <row r="12000" spans="2:2">
      <c r="B12000" s="134"/>
    </row>
    <row r="12001" spans="2:2">
      <c r="B12001" s="134"/>
    </row>
    <row r="12002" spans="2:2">
      <c r="B12002" s="134"/>
    </row>
    <row r="12003" spans="2:2">
      <c r="B12003" s="134"/>
    </row>
    <row r="12004" spans="2:2">
      <c r="B12004" s="134"/>
    </row>
    <row r="12005" spans="2:2">
      <c r="B12005" s="134"/>
    </row>
    <row r="12006" spans="2:2">
      <c r="B12006" s="134"/>
    </row>
    <row r="12007" spans="2:2">
      <c r="B12007" s="134"/>
    </row>
    <row r="12008" spans="2:2">
      <c r="B12008" s="134"/>
    </row>
    <row r="12009" spans="2:2">
      <c r="B12009" s="134"/>
    </row>
    <row r="12010" spans="2:2">
      <c r="B12010" s="134"/>
    </row>
    <row r="12011" spans="2:2">
      <c r="B12011" s="134"/>
    </row>
    <row r="12012" spans="2:2">
      <c r="B12012" s="134"/>
    </row>
    <row r="12013" spans="2:2">
      <c r="B12013" s="134"/>
    </row>
    <row r="12014" spans="2:2">
      <c r="B12014" s="134"/>
    </row>
    <row r="12015" spans="2:2">
      <c r="B12015" s="134"/>
    </row>
    <row r="12016" spans="2:2">
      <c r="B12016" s="134"/>
    </row>
    <row r="12017" spans="2:2">
      <c r="B12017" s="134"/>
    </row>
    <row r="12018" spans="2:2">
      <c r="B12018" s="134"/>
    </row>
    <row r="12019" spans="2:2">
      <c r="B12019" s="134"/>
    </row>
    <row r="12020" spans="2:2">
      <c r="B12020" s="134"/>
    </row>
    <row r="12021" spans="2:2">
      <c r="B12021" s="134"/>
    </row>
    <row r="12022" spans="2:2">
      <c r="B12022" s="134"/>
    </row>
    <row r="12023" spans="2:2">
      <c r="B12023" s="134"/>
    </row>
    <row r="12024" spans="2:2">
      <c r="B12024" s="134"/>
    </row>
    <row r="12025" spans="2:2">
      <c r="B12025" s="134"/>
    </row>
    <row r="12026" spans="2:2">
      <c r="B12026" s="134"/>
    </row>
    <row r="12027" spans="2:2">
      <c r="B12027" s="134"/>
    </row>
    <row r="12028" spans="2:2">
      <c r="B12028" s="134"/>
    </row>
    <row r="12029" spans="2:2">
      <c r="B12029" s="134"/>
    </row>
    <row r="12030" spans="2:2">
      <c r="B12030" s="134"/>
    </row>
    <row r="12031" spans="2:2">
      <c r="B12031" s="134"/>
    </row>
    <row r="12032" spans="2:2">
      <c r="B12032" s="134"/>
    </row>
    <row r="12033" spans="2:2">
      <c r="B12033" s="134"/>
    </row>
    <row r="12034" spans="2:2">
      <c r="B12034" s="134"/>
    </row>
    <row r="12035" spans="2:2">
      <c r="B12035" s="134"/>
    </row>
    <row r="12036" spans="2:2">
      <c r="B12036" s="134"/>
    </row>
    <row r="12037" spans="2:2">
      <c r="B12037" s="134"/>
    </row>
    <row r="12038" spans="2:2">
      <c r="B12038" s="134"/>
    </row>
    <row r="12039" spans="2:2">
      <c r="B12039" s="134"/>
    </row>
    <row r="12040" spans="2:2">
      <c r="B12040" s="134"/>
    </row>
    <row r="12041" spans="2:2">
      <c r="B12041" s="134"/>
    </row>
    <row r="12042" spans="2:2">
      <c r="B12042" s="134"/>
    </row>
    <row r="12043" spans="2:2">
      <c r="B12043" s="134"/>
    </row>
    <row r="12044" spans="2:2">
      <c r="B12044" s="134"/>
    </row>
    <row r="12045" spans="2:2">
      <c r="B12045" s="134"/>
    </row>
    <row r="12046" spans="2:2">
      <c r="B12046" s="134"/>
    </row>
    <row r="12047" spans="2:2">
      <c r="B12047" s="134"/>
    </row>
    <row r="12048" spans="2:2">
      <c r="B12048" s="134"/>
    </row>
    <row r="12049" spans="2:2">
      <c r="B12049" s="134"/>
    </row>
    <row r="12050" spans="2:2">
      <c r="B12050" s="134"/>
    </row>
    <row r="12051" spans="2:2">
      <c r="B12051" s="134"/>
    </row>
    <row r="12052" spans="2:2">
      <c r="B12052" s="134"/>
    </row>
    <row r="12053" spans="2:2">
      <c r="B12053" s="134"/>
    </row>
    <row r="12054" spans="2:2">
      <c r="B12054" s="134"/>
    </row>
    <row r="12055" spans="2:2">
      <c r="B12055" s="134"/>
    </row>
    <row r="12056" spans="2:2">
      <c r="B12056" s="134"/>
    </row>
    <row r="12057" spans="2:2">
      <c r="B12057" s="134"/>
    </row>
    <row r="12058" spans="2:2">
      <c r="B12058" s="134"/>
    </row>
    <row r="12059" spans="2:2">
      <c r="B12059" s="134"/>
    </row>
    <row r="12060" spans="2:2">
      <c r="B12060" s="134"/>
    </row>
    <row r="12061" spans="2:2">
      <c r="B12061" s="134"/>
    </row>
    <row r="12062" spans="2:2">
      <c r="B12062" s="134"/>
    </row>
    <row r="12063" spans="2:2">
      <c r="B12063" s="134"/>
    </row>
    <row r="12064" spans="2:2">
      <c r="B12064" s="134"/>
    </row>
    <row r="12065" spans="2:2">
      <c r="B12065" s="134"/>
    </row>
    <row r="12066" spans="2:2">
      <c r="B12066" s="134"/>
    </row>
    <row r="12067" spans="2:2">
      <c r="B12067" s="134"/>
    </row>
    <row r="12068" spans="2:2">
      <c r="B12068" s="134"/>
    </row>
    <row r="12069" spans="2:2">
      <c r="B12069" s="134"/>
    </row>
    <row r="12070" spans="2:2">
      <c r="B12070" s="134"/>
    </row>
    <row r="12071" spans="2:2">
      <c r="B12071" s="134"/>
    </row>
    <row r="12072" spans="2:2">
      <c r="B12072" s="134"/>
    </row>
    <row r="12073" spans="2:2">
      <c r="B12073" s="134"/>
    </row>
    <row r="12074" spans="2:2">
      <c r="B12074" s="134"/>
    </row>
    <row r="12075" spans="2:2">
      <c r="B12075" s="134"/>
    </row>
    <row r="12076" spans="2:2">
      <c r="B12076" s="134"/>
    </row>
    <row r="12077" spans="2:2">
      <c r="B12077" s="134"/>
    </row>
    <row r="12078" spans="2:2">
      <c r="B12078" s="134"/>
    </row>
    <row r="12079" spans="2:2">
      <c r="B12079" s="134"/>
    </row>
    <row r="12080" spans="2:2">
      <c r="B12080" s="134"/>
    </row>
    <row r="12081" spans="2:2">
      <c r="B12081" s="134"/>
    </row>
    <row r="12082" spans="2:2">
      <c r="B12082" s="134"/>
    </row>
    <row r="12083" spans="2:2">
      <c r="B12083" s="134"/>
    </row>
    <row r="12084" spans="2:2">
      <c r="B12084" s="134"/>
    </row>
    <row r="12085" spans="2:2">
      <c r="B12085" s="134"/>
    </row>
    <row r="12086" spans="2:2">
      <c r="B12086" s="134"/>
    </row>
    <row r="12087" spans="2:2">
      <c r="B12087" s="134"/>
    </row>
    <row r="12088" spans="2:2">
      <c r="B12088" s="134"/>
    </row>
    <row r="12089" spans="2:2">
      <c r="B12089" s="134"/>
    </row>
    <row r="12090" spans="2:2">
      <c r="B12090" s="134"/>
    </row>
    <row r="12091" spans="2:2">
      <c r="B12091" s="134"/>
    </row>
    <row r="12092" spans="2:2">
      <c r="B12092" s="134"/>
    </row>
    <row r="12093" spans="2:2">
      <c r="B12093" s="134"/>
    </row>
    <row r="12094" spans="2:2">
      <c r="B12094" s="134"/>
    </row>
    <row r="12095" spans="2:2">
      <c r="B12095" s="134"/>
    </row>
    <row r="12096" spans="2:2">
      <c r="B12096" s="134"/>
    </row>
    <row r="12097" spans="2:2">
      <c r="B12097" s="134"/>
    </row>
    <row r="12098" spans="2:2">
      <c r="B12098" s="134"/>
    </row>
    <row r="12099" spans="2:2">
      <c r="B12099" s="134"/>
    </row>
    <row r="12100" spans="2:2">
      <c r="B12100" s="134"/>
    </row>
    <row r="12101" spans="2:2">
      <c r="B12101" s="134"/>
    </row>
    <row r="12102" spans="2:2">
      <c r="B12102" s="134"/>
    </row>
    <row r="12103" spans="2:2">
      <c r="B12103" s="134"/>
    </row>
    <row r="12104" spans="2:2">
      <c r="B12104" s="134"/>
    </row>
    <row r="12105" spans="2:2">
      <c r="B12105" s="134"/>
    </row>
    <row r="12106" spans="2:2">
      <c r="B12106" s="134"/>
    </row>
    <row r="12107" spans="2:2">
      <c r="B12107" s="134"/>
    </row>
    <row r="12108" spans="2:2">
      <c r="B12108" s="134"/>
    </row>
    <row r="12109" spans="2:2">
      <c r="B12109" s="134"/>
    </row>
    <row r="12110" spans="2:2">
      <c r="B12110" s="134"/>
    </row>
    <row r="12111" spans="2:2">
      <c r="B12111" s="134"/>
    </row>
    <row r="12112" spans="2:2">
      <c r="B12112" s="134"/>
    </row>
    <row r="12113" spans="2:2">
      <c r="B12113" s="134"/>
    </row>
    <row r="12114" spans="2:2">
      <c r="B12114" s="134"/>
    </row>
    <row r="12115" spans="2:2">
      <c r="B12115" s="134"/>
    </row>
    <row r="12116" spans="2:2">
      <c r="B12116" s="134"/>
    </row>
    <row r="12117" spans="2:2">
      <c r="B12117" s="134"/>
    </row>
    <row r="12118" spans="2:2">
      <c r="B12118" s="134"/>
    </row>
    <row r="12119" spans="2:2">
      <c r="B12119" s="134"/>
    </row>
    <row r="12120" spans="2:2">
      <c r="B12120" s="134"/>
    </row>
    <row r="12121" spans="2:2">
      <c r="B12121" s="134"/>
    </row>
    <row r="12122" spans="2:2">
      <c r="B12122" s="134"/>
    </row>
    <row r="12123" spans="2:2">
      <c r="B12123" s="134"/>
    </row>
    <row r="12124" spans="2:2">
      <c r="B12124" s="134"/>
    </row>
    <row r="12125" spans="2:2">
      <c r="B12125" s="134"/>
    </row>
    <row r="12126" spans="2:2">
      <c r="B12126" s="134"/>
    </row>
    <row r="12127" spans="2:2">
      <c r="B12127" s="134"/>
    </row>
    <row r="12128" spans="2:2">
      <c r="B12128" s="134"/>
    </row>
    <row r="12129" spans="2:2">
      <c r="B12129" s="134"/>
    </row>
    <row r="12130" spans="2:2">
      <c r="B12130" s="134"/>
    </row>
    <row r="12131" spans="2:2">
      <c r="B12131" s="134"/>
    </row>
    <row r="12132" spans="2:2">
      <c r="B12132" s="134"/>
    </row>
    <row r="12133" spans="2:2">
      <c r="B12133" s="134"/>
    </row>
    <row r="12134" spans="2:2">
      <c r="B12134" s="134"/>
    </row>
    <row r="12135" spans="2:2">
      <c r="B12135" s="134"/>
    </row>
    <row r="12136" spans="2:2">
      <c r="B12136" s="134"/>
    </row>
    <row r="12137" spans="2:2">
      <c r="B12137" s="134"/>
    </row>
    <row r="12138" spans="2:2">
      <c r="B12138" s="134"/>
    </row>
    <row r="12139" spans="2:2">
      <c r="B12139" s="134"/>
    </row>
    <row r="12140" spans="2:2">
      <c r="B12140" s="134"/>
    </row>
    <row r="12141" spans="2:2">
      <c r="B12141" s="134"/>
    </row>
    <row r="12142" spans="2:2">
      <c r="B12142" s="134"/>
    </row>
    <row r="12143" spans="2:2">
      <c r="B12143" s="134"/>
    </row>
    <row r="12144" spans="2:2">
      <c r="B12144" s="134"/>
    </row>
    <row r="12145" spans="2:2">
      <c r="B12145" s="134"/>
    </row>
    <row r="12146" spans="2:2">
      <c r="B12146" s="134"/>
    </row>
    <row r="12147" spans="2:2">
      <c r="B12147" s="134"/>
    </row>
    <row r="12148" spans="2:2">
      <c r="B12148" s="134"/>
    </row>
    <row r="12149" spans="2:2">
      <c r="B12149" s="134"/>
    </row>
    <row r="12150" spans="2:2">
      <c r="B12150" s="134"/>
    </row>
    <row r="12151" spans="2:2">
      <c r="B12151" s="134"/>
    </row>
    <row r="12152" spans="2:2">
      <c r="B12152" s="134"/>
    </row>
    <row r="12153" spans="2:2">
      <c r="B12153" s="134"/>
    </row>
    <row r="12154" spans="2:2">
      <c r="B12154" s="134"/>
    </row>
    <row r="12155" spans="2:2">
      <c r="B12155" s="134"/>
    </row>
    <row r="12156" spans="2:2">
      <c r="B12156" s="134"/>
    </row>
    <row r="12157" spans="2:2">
      <c r="B12157" s="134"/>
    </row>
    <row r="12158" spans="2:2">
      <c r="B12158" s="134"/>
    </row>
    <row r="12159" spans="2:2">
      <c r="B12159" s="134"/>
    </row>
    <row r="12160" spans="2:2">
      <c r="B12160" s="134"/>
    </row>
    <row r="12161" spans="2:2">
      <c r="B12161" s="134"/>
    </row>
    <row r="12162" spans="2:2">
      <c r="B12162" s="134"/>
    </row>
    <row r="12163" spans="2:2">
      <c r="B12163" s="134"/>
    </row>
    <row r="12164" spans="2:2">
      <c r="B12164" s="134"/>
    </row>
    <row r="12165" spans="2:2">
      <c r="B12165" s="134"/>
    </row>
    <row r="12166" spans="2:2">
      <c r="B12166" s="134"/>
    </row>
    <row r="12167" spans="2:2">
      <c r="B12167" s="134"/>
    </row>
    <row r="12168" spans="2:2">
      <c r="B12168" s="134"/>
    </row>
    <row r="12169" spans="2:2">
      <c r="B12169" s="134"/>
    </row>
    <row r="12170" spans="2:2">
      <c r="B12170" s="134"/>
    </row>
    <row r="12171" spans="2:2">
      <c r="B12171" s="134"/>
    </row>
    <row r="12172" spans="2:2">
      <c r="B12172" s="134"/>
    </row>
    <row r="12173" spans="2:2">
      <c r="B12173" s="134"/>
    </row>
    <row r="12174" spans="2:2">
      <c r="B12174" s="134"/>
    </row>
    <row r="12175" spans="2:2">
      <c r="B12175" s="134"/>
    </row>
    <row r="12176" spans="2:2">
      <c r="B12176" s="134"/>
    </row>
    <row r="12177" spans="2:2">
      <c r="B12177" s="134"/>
    </row>
    <row r="12178" spans="2:2">
      <c r="B12178" s="134"/>
    </row>
    <row r="12179" spans="2:2">
      <c r="B12179" s="134"/>
    </row>
    <row r="12180" spans="2:2">
      <c r="B12180" s="134"/>
    </row>
    <row r="12181" spans="2:2">
      <c r="B12181" s="134"/>
    </row>
    <row r="12182" spans="2:2">
      <c r="B12182" s="134"/>
    </row>
    <row r="12183" spans="2:2">
      <c r="B12183" s="134"/>
    </row>
    <row r="12184" spans="2:2">
      <c r="B12184" s="134"/>
    </row>
    <row r="12185" spans="2:2">
      <c r="B12185" s="134"/>
    </row>
    <row r="12186" spans="2:2">
      <c r="B12186" s="134"/>
    </row>
    <row r="12187" spans="2:2">
      <c r="B12187" s="134"/>
    </row>
    <row r="12188" spans="2:2">
      <c r="B12188" s="134"/>
    </row>
    <row r="12189" spans="2:2">
      <c r="B12189" s="134"/>
    </row>
    <row r="12190" spans="2:2">
      <c r="B12190" s="134"/>
    </row>
    <row r="12191" spans="2:2">
      <c r="B12191" s="134"/>
    </row>
    <row r="12192" spans="2:2">
      <c r="B12192" s="134"/>
    </row>
    <row r="12193" spans="2:2">
      <c r="B12193" s="134"/>
    </row>
    <row r="12194" spans="2:2">
      <c r="B12194" s="134"/>
    </row>
    <row r="12195" spans="2:2">
      <c r="B12195" s="134"/>
    </row>
    <row r="12196" spans="2:2">
      <c r="B12196" s="134"/>
    </row>
    <row r="12197" spans="2:2">
      <c r="B12197" s="134"/>
    </row>
    <row r="12198" spans="2:2">
      <c r="B12198" s="134"/>
    </row>
    <row r="12199" spans="2:2">
      <c r="B12199" s="134"/>
    </row>
    <row r="12200" spans="2:2">
      <c r="B12200" s="134"/>
    </row>
    <row r="12201" spans="2:2">
      <c r="B12201" s="134"/>
    </row>
    <row r="12202" spans="2:2">
      <c r="B12202" s="134"/>
    </row>
    <row r="12203" spans="2:2">
      <c r="B12203" s="134"/>
    </row>
    <row r="12204" spans="2:2">
      <c r="B12204" s="134"/>
    </row>
    <row r="12205" spans="2:2">
      <c r="B12205" s="134"/>
    </row>
    <row r="12206" spans="2:2">
      <c r="B12206" s="134"/>
    </row>
    <row r="12207" spans="2:2">
      <c r="B12207" s="134"/>
    </row>
    <row r="12208" spans="2:2">
      <c r="B12208" s="134"/>
    </row>
    <row r="12209" spans="2:2">
      <c r="B12209" s="134"/>
    </row>
    <row r="12210" spans="2:2">
      <c r="B12210" s="134"/>
    </row>
    <row r="12211" spans="2:2">
      <c r="B12211" s="134"/>
    </row>
    <row r="12212" spans="2:2">
      <c r="B12212" s="134"/>
    </row>
    <row r="12213" spans="2:2">
      <c r="B12213" s="134"/>
    </row>
    <row r="12214" spans="2:2">
      <c r="B12214" s="134"/>
    </row>
    <row r="12215" spans="2:2">
      <c r="B12215" s="134"/>
    </row>
    <row r="12216" spans="2:2">
      <c r="B12216" s="134"/>
    </row>
    <row r="12217" spans="2:2">
      <c r="B12217" s="134"/>
    </row>
    <row r="12218" spans="2:2">
      <c r="B12218" s="134"/>
    </row>
    <row r="12219" spans="2:2">
      <c r="B12219" s="134"/>
    </row>
    <row r="12220" spans="2:2">
      <c r="B12220" s="134"/>
    </row>
    <row r="12221" spans="2:2">
      <c r="B12221" s="134"/>
    </row>
    <row r="12222" spans="2:2">
      <c r="B12222" s="134"/>
    </row>
    <row r="12223" spans="2:2">
      <c r="B12223" s="134"/>
    </row>
    <row r="12224" spans="2:2">
      <c r="B12224" s="134"/>
    </row>
    <row r="12225" spans="2:2">
      <c r="B12225" s="134"/>
    </row>
    <row r="12226" spans="2:2">
      <c r="B12226" s="134"/>
    </row>
    <row r="12227" spans="2:2">
      <c r="B12227" s="134"/>
    </row>
    <row r="12228" spans="2:2">
      <c r="B12228" s="134"/>
    </row>
    <row r="12229" spans="2:2">
      <c r="B12229" s="134"/>
    </row>
    <row r="12230" spans="2:2">
      <c r="B12230" s="134"/>
    </row>
    <row r="12231" spans="2:2">
      <c r="B12231" s="134"/>
    </row>
    <row r="12232" spans="2:2">
      <c r="B12232" s="134"/>
    </row>
    <row r="12233" spans="2:2">
      <c r="B12233" s="134"/>
    </row>
    <row r="12234" spans="2:2">
      <c r="B12234" s="134"/>
    </row>
    <row r="12235" spans="2:2">
      <c r="B12235" s="134"/>
    </row>
    <row r="12236" spans="2:2">
      <c r="B12236" s="134"/>
    </row>
    <row r="12237" spans="2:2">
      <c r="B12237" s="134"/>
    </row>
    <row r="12238" spans="2:2">
      <c r="B12238" s="134"/>
    </row>
    <row r="12239" spans="2:2">
      <c r="B12239" s="134"/>
    </row>
    <row r="12240" spans="2:2">
      <c r="B12240" s="134"/>
    </row>
    <row r="12241" spans="2:2">
      <c r="B12241" s="134"/>
    </row>
    <row r="12242" spans="2:2">
      <c r="B12242" s="134"/>
    </row>
    <row r="12243" spans="2:2">
      <c r="B12243" s="134"/>
    </row>
    <row r="12244" spans="2:2">
      <c r="B12244" s="134"/>
    </row>
    <row r="12245" spans="2:2">
      <c r="B12245" s="134"/>
    </row>
    <row r="12246" spans="2:2">
      <c r="B12246" s="134"/>
    </row>
    <row r="12247" spans="2:2">
      <c r="B12247" s="134"/>
    </row>
    <row r="12248" spans="2:2">
      <c r="B12248" s="134"/>
    </row>
    <row r="12249" spans="2:2">
      <c r="B12249" s="134"/>
    </row>
    <row r="12250" spans="2:2">
      <c r="B12250" s="134"/>
    </row>
    <row r="12251" spans="2:2">
      <c r="B12251" s="134"/>
    </row>
    <row r="12252" spans="2:2">
      <c r="B12252" s="134"/>
    </row>
    <row r="12253" spans="2:2">
      <c r="B12253" s="134"/>
    </row>
    <row r="12254" spans="2:2">
      <c r="B12254" s="134"/>
    </row>
    <row r="12255" spans="2:2">
      <c r="B12255" s="134"/>
    </row>
    <row r="12256" spans="2:2">
      <c r="B12256" s="134"/>
    </row>
    <row r="12257" spans="2:2">
      <c r="B12257" s="134"/>
    </row>
    <row r="12258" spans="2:2">
      <c r="B12258" s="134"/>
    </row>
    <row r="12259" spans="2:2">
      <c r="B12259" s="134"/>
    </row>
    <row r="12260" spans="2:2">
      <c r="B12260" s="134"/>
    </row>
    <row r="12261" spans="2:2">
      <c r="B12261" s="134"/>
    </row>
    <row r="12262" spans="2:2">
      <c r="B12262" s="134"/>
    </row>
    <row r="12263" spans="2:2">
      <c r="B12263" s="134"/>
    </row>
    <row r="12264" spans="2:2">
      <c r="B12264" s="134"/>
    </row>
    <row r="12265" spans="2:2">
      <c r="B12265" s="134"/>
    </row>
    <row r="12266" spans="2:2">
      <c r="B12266" s="134"/>
    </row>
    <row r="12267" spans="2:2">
      <c r="B12267" s="134"/>
    </row>
    <row r="12268" spans="2:2">
      <c r="B12268" s="134"/>
    </row>
    <row r="12269" spans="2:2">
      <c r="B12269" s="134"/>
    </row>
    <row r="12270" spans="2:2">
      <c r="B12270" s="134"/>
    </row>
    <row r="12271" spans="2:2">
      <c r="B12271" s="134"/>
    </row>
    <row r="12272" spans="2:2">
      <c r="B12272" s="134"/>
    </row>
    <row r="12273" spans="2:2">
      <c r="B12273" s="134"/>
    </row>
    <row r="12274" spans="2:2">
      <c r="B12274" s="134"/>
    </row>
    <row r="12275" spans="2:2">
      <c r="B12275" s="134"/>
    </row>
    <row r="12276" spans="2:2">
      <c r="B12276" s="134"/>
    </row>
    <row r="12277" spans="2:2">
      <c r="B12277" s="134"/>
    </row>
    <row r="12278" spans="2:2">
      <c r="B12278" s="134"/>
    </row>
    <row r="12279" spans="2:2">
      <c r="B12279" s="134"/>
    </row>
    <row r="12280" spans="2:2">
      <c r="B12280" s="134"/>
    </row>
    <row r="12281" spans="2:2">
      <c r="B12281" s="134"/>
    </row>
    <row r="12282" spans="2:2">
      <c r="B12282" s="134"/>
    </row>
    <row r="12283" spans="2:2">
      <c r="B12283" s="134"/>
    </row>
    <row r="12284" spans="2:2">
      <c r="B12284" s="134"/>
    </row>
    <row r="12285" spans="2:2">
      <c r="B12285" s="134"/>
    </row>
    <row r="12286" spans="2:2">
      <c r="B12286" s="134"/>
    </row>
    <row r="12287" spans="2:2">
      <c r="B12287" s="134"/>
    </row>
    <row r="12288" spans="2:2">
      <c r="B12288" s="134"/>
    </row>
    <row r="12289" spans="2:2">
      <c r="B12289" s="134"/>
    </row>
    <row r="12290" spans="2:2">
      <c r="B12290" s="134"/>
    </row>
    <row r="12291" spans="2:2">
      <c r="B12291" s="134"/>
    </row>
    <row r="12292" spans="2:2">
      <c r="B12292" s="134"/>
    </row>
    <row r="12293" spans="2:2">
      <c r="B12293" s="134"/>
    </row>
    <row r="12294" spans="2:2">
      <c r="B12294" s="134"/>
    </row>
    <row r="12295" spans="2:2">
      <c r="B12295" s="134"/>
    </row>
    <row r="12296" spans="2:2">
      <c r="B12296" s="134"/>
    </row>
    <row r="12297" spans="2:2">
      <c r="B12297" s="134"/>
    </row>
    <row r="12298" spans="2:2">
      <c r="B12298" s="134"/>
    </row>
    <row r="12299" spans="2:2">
      <c r="B12299" s="134"/>
    </row>
    <row r="12300" spans="2:2">
      <c r="B12300" s="134"/>
    </row>
    <row r="12301" spans="2:2">
      <c r="B12301" s="134"/>
    </row>
    <row r="12302" spans="2:2">
      <c r="B12302" s="134"/>
    </row>
    <row r="12303" spans="2:2">
      <c r="B12303" s="134"/>
    </row>
    <row r="12304" spans="2:2">
      <c r="B12304" s="134"/>
    </row>
    <row r="12305" spans="2:2">
      <c r="B12305" s="134"/>
    </row>
    <row r="12306" spans="2:2">
      <c r="B12306" s="134"/>
    </row>
    <row r="12307" spans="2:2">
      <c r="B12307" s="134"/>
    </row>
    <row r="12308" spans="2:2">
      <c r="B12308" s="134"/>
    </row>
    <row r="12309" spans="2:2">
      <c r="B12309" s="134"/>
    </row>
    <row r="12310" spans="2:2">
      <c r="B12310" s="134"/>
    </row>
    <row r="12311" spans="2:2">
      <c r="B12311" s="134"/>
    </row>
    <row r="12312" spans="2:2">
      <c r="B12312" s="134"/>
    </row>
    <row r="12313" spans="2:2">
      <c r="B12313" s="134"/>
    </row>
    <row r="12314" spans="2:2">
      <c r="B12314" s="134"/>
    </row>
    <row r="12315" spans="2:2">
      <c r="B12315" s="134"/>
    </row>
    <row r="12316" spans="2:2">
      <c r="B12316" s="134"/>
    </row>
    <row r="12317" spans="2:2">
      <c r="B12317" s="134"/>
    </row>
    <row r="12318" spans="2:2">
      <c r="B12318" s="134"/>
    </row>
    <row r="12319" spans="2:2">
      <c r="B12319" s="134"/>
    </row>
    <row r="12320" spans="2:2">
      <c r="B12320" s="134"/>
    </row>
    <row r="12321" spans="2:2">
      <c r="B12321" s="134"/>
    </row>
    <row r="12322" spans="2:2">
      <c r="B12322" s="134"/>
    </row>
    <row r="12323" spans="2:2">
      <c r="B12323" s="134"/>
    </row>
    <row r="12324" spans="2:2">
      <c r="B12324" s="134"/>
    </row>
    <row r="12325" spans="2:2">
      <c r="B12325" s="134"/>
    </row>
    <row r="12326" spans="2:2">
      <c r="B12326" s="134"/>
    </row>
    <row r="12327" spans="2:2">
      <c r="B12327" s="134"/>
    </row>
    <row r="12328" spans="2:2">
      <c r="B12328" s="134"/>
    </row>
    <row r="12329" spans="2:2">
      <c r="B12329" s="134"/>
    </row>
    <row r="12330" spans="2:2">
      <c r="B12330" s="134"/>
    </row>
    <row r="12331" spans="2:2">
      <c r="B12331" s="134"/>
    </row>
    <row r="12332" spans="2:2">
      <c r="B12332" s="134"/>
    </row>
    <row r="12333" spans="2:2">
      <c r="B12333" s="134"/>
    </row>
    <row r="12334" spans="2:2">
      <c r="B12334" s="134"/>
    </row>
    <row r="12335" spans="2:2">
      <c r="B12335" s="134"/>
    </row>
    <row r="12336" spans="2:2">
      <c r="B12336" s="134"/>
    </row>
    <row r="12337" spans="2:2">
      <c r="B12337" s="134"/>
    </row>
    <row r="12338" spans="2:2">
      <c r="B12338" s="134"/>
    </row>
    <row r="12339" spans="2:2">
      <c r="B12339" s="134"/>
    </row>
    <row r="12340" spans="2:2">
      <c r="B12340" s="134"/>
    </row>
    <row r="12341" spans="2:2">
      <c r="B12341" s="134"/>
    </row>
    <row r="12342" spans="2:2">
      <c r="B12342" s="134"/>
    </row>
    <row r="12343" spans="2:2">
      <c r="B12343" s="134"/>
    </row>
    <row r="12344" spans="2:2">
      <c r="B12344" s="134"/>
    </row>
    <row r="12345" spans="2:2">
      <c r="B12345" s="134"/>
    </row>
    <row r="12346" spans="2:2">
      <c r="B12346" s="134"/>
    </row>
    <row r="12347" spans="2:2">
      <c r="B12347" s="134"/>
    </row>
    <row r="12348" spans="2:2">
      <c r="B12348" s="134"/>
    </row>
    <row r="12349" spans="2:2">
      <c r="B12349" s="134"/>
    </row>
    <row r="12350" spans="2:2">
      <c r="B12350" s="134"/>
    </row>
    <row r="12351" spans="2:2">
      <c r="B12351" s="134"/>
    </row>
    <row r="12352" spans="2:2">
      <c r="B12352" s="134"/>
    </row>
    <row r="12353" spans="2:2">
      <c r="B12353" s="134"/>
    </row>
    <row r="12354" spans="2:2">
      <c r="B12354" s="134"/>
    </row>
    <row r="12355" spans="2:2">
      <c r="B12355" s="134"/>
    </row>
    <row r="12356" spans="2:2">
      <c r="B12356" s="134"/>
    </row>
    <row r="12357" spans="2:2">
      <c r="B12357" s="134"/>
    </row>
    <row r="12358" spans="2:2">
      <c r="B12358" s="134"/>
    </row>
    <row r="12359" spans="2:2">
      <c r="B12359" s="134"/>
    </row>
    <row r="12360" spans="2:2">
      <c r="B12360" s="134"/>
    </row>
    <row r="12361" spans="2:2">
      <c r="B12361" s="134"/>
    </row>
    <row r="12362" spans="2:2">
      <c r="B12362" s="134"/>
    </row>
    <row r="12363" spans="2:2">
      <c r="B12363" s="134"/>
    </row>
    <row r="12364" spans="2:2">
      <c r="B12364" s="134"/>
    </row>
    <row r="12365" spans="2:2">
      <c r="B12365" s="134"/>
    </row>
    <row r="12366" spans="2:2">
      <c r="B12366" s="134"/>
    </row>
    <row r="12367" spans="2:2">
      <c r="B12367" s="134"/>
    </row>
    <row r="12368" spans="2:2">
      <c r="B12368" s="134"/>
    </row>
    <row r="12369" spans="2:2">
      <c r="B12369" s="134"/>
    </row>
    <row r="12370" spans="2:2">
      <c r="B12370" s="134"/>
    </row>
    <row r="12371" spans="2:2">
      <c r="B12371" s="134"/>
    </row>
    <row r="12372" spans="2:2">
      <c r="B12372" s="134"/>
    </row>
    <row r="12373" spans="2:2">
      <c r="B12373" s="134"/>
    </row>
    <row r="12374" spans="2:2">
      <c r="B12374" s="134"/>
    </row>
    <row r="12375" spans="2:2">
      <c r="B12375" s="134"/>
    </row>
    <row r="12376" spans="2:2">
      <c r="B12376" s="134"/>
    </row>
    <row r="12377" spans="2:2">
      <c r="B12377" s="134"/>
    </row>
    <row r="12378" spans="2:2">
      <c r="B12378" s="134"/>
    </row>
    <row r="12379" spans="2:2">
      <c r="B12379" s="134"/>
    </row>
    <row r="12380" spans="2:2">
      <c r="B12380" s="134"/>
    </row>
    <row r="12381" spans="2:2">
      <c r="B12381" s="134"/>
    </row>
    <row r="12382" spans="2:2">
      <c r="B12382" s="134"/>
    </row>
    <row r="12383" spans="2:2">
      <c r="B12383" s="134"/>
    </row>
    <row r="12384" spans="2:2">
      <c r="B12384" s="134"/>
    </row>
    <row r="12385" spans="2:2">
      <c r="B12385" s="134"/>
    </row>
    <row r="12386" spans="2:2">
      <c r="B12386" s="134"/>
    </row>
    <row r="12387" spans="2:2">
      <c r="B12387" s="134"/>
    </row>
    <row r="12388" spans="2:2">
      <c r="B12388" s="134"/>
    </row>
    <row r="12389" spans="2:2">
      <c r="B12389" s="134"/>
    </row>
    <row r="12390" spans="2:2">
      <c r="B12390" s="134"/>
    </row>
    <row r="12391" spans="2:2">
      <c r="B12391" s="134"/>
    </row>
    <row r="12392" spans="2:2">
      <c r="B12392" s="134"/>
    </row>
    <row r="12393" spans="2:2">
      <c r="B12393" s="134"/>
    </row>
    <row r="12394" spans="2:2">
      <c r="B12394" s="134"/>
    </row>
    <row r="12395" spans="2:2">
      <c r="B12395" s="134"/>
    </row>
    <row r="12396" spans="2:2">
      <c r="B12396" s="134"/>
    </row>
    <row r="12397" spans="2:2">
      <c r="B12397" s="134"/>
    </row>
    <row r="12398" spans="2:2">
      <c r="B12398" s="134"/>
    </row>
    <row r="12399" spans="2:2">
      <c r="B12399" s="134"/>
    </row>
    <row r="12400" spans="2:2">
      <c r="B12400" s="134"/>
    </row>
    <row r="12401" spans="2:2">
      <c r="B12401" s="134"/>
    </row>
    <row r="12402" spans="2:2">
      <c r="B12402" s="134"/>
    </row>
    <row r="12403" spans="2:2">
      <c r="B12403" s="134"/>
    </row>
    <row r="12404" spans="2:2">
      <c r="B12404" s="134"/>
    </row>
    <row r="12405" spans="2:2">
      <c r="B12405" s="134"/>
    </row>
    <row r="12406" spans="2:2">
      <c r="B12406" s="134"/>
    </row>
    <row r="12407" spans="2:2">
      <c r="B12407" s="134"/>
    </row>
    <row r="12408" spans="2:2">
      <c r="B12408" s="134"/>
    </row>
    <row r="12409" spans="2:2">
      <c r="B12409" s="134"/>
    </row>
    <row r="12410" spans="2:2">
      <c r="B12410" s="134"/>
    </row>
    <row r="12411" spans="2:2">
      <c r="B12411" s="134"/>
    </row>
    <row r="12412" spans="2:2">
      <c r="B12412" s="134"/>
    </row>
    <row r="12413" spans="2:2">
      <c r="B12413" s="134"/>
    </row>
    <row r="12414" spans="2:2">
      <c r="B12414" s="134"/>
    </row>
    <row r="12415" spans="2:2">
      <c r="B12415" s="134"/>
    </row>
    <row r="12416" spans="2:2">
      <c r="B12416" s="134"/>
    </row>
    <row r="12417" spans="2:2">
      <c r="B12417" s="134"/>
    </row>
    <row r="12418" spans="2:2">
      <c r="B12418" s="134"/>
    </row>
    <row r="12419" spans="2:2">
      <c r="B12419" s="134"/>
    </row>
    <row r="12420" spans="2:2">
      <c r="B12420" s="134"/>
    </row>
    <row r="12421" spans="2:2">
      <c r="B12421" s="134"/>
    </row>
    <row r="12422" spans="2:2">
      <c r="B12422" s="134"/>
    </row>
    <row r="12423" spans="2:2">
      <c r="B12423" s="134"/>
    </row>
    <row r="12424" spans="2:2">
      <c r="B12424" s="134"/>
    </row>
    <row r="12425" spans="2:2">
      <c r="B12425" s="134"/>
    </row>
    <row r="12426" spans="2:2">
      <c r="B12426" s="134"/>
    </row>
    <row r="12427" spans="2:2">
      <c r="B12427" s="134"/>
    </row>
    <row r="12428" spans="2:2">
      <c r="B12428" s="134"/>
    </row>
    <row r="12429" spans="2:2">
      <c r="B12429" s="134"/>
    </row>
    <row r="12430" spans="2:2">
      <c r="B12430" s="134"/>
    </row>
    <row r="12431" spans="2:2">
      <c r="B12431" s="134"/>
    </row>
    <row r="12432" spans="2:2">
      <c r="B12432" s="134"/>
    </row>
    <row r="12433" spans="2:2">
      <c r="B12433" s="134"/>
    </row>
    <row r="12434" spans="2:2">
      <c r="B12434" s="134"/>
    </row>
    <row r="12435" spans="2:2">
      <c r="B12435" s="134"/>
    </row>
    <row r="12436" spans="2:2">
      <c r="B12436" s="134"/>
    </row>
    <row r="12437" spans="2:2">
      <c r="B12437" s="134"/>
    </row>
    <row r="12438" spans="2:2">
      <c r="B12438" s="134"/>
    </row>
    <row r="12439" spans="2:2">
      <c r="B12439" s="134"/>
    </row>
    <row r="12440" spans="2:2">
      <c r="B12440" s="134"/>
    </row>
    <row r="12441" spans="2:2">
      <c r="B12441" s="134"/>
    </row>
    <row r="12442" spans="2:2">
      <c r="B12442" s="134"/>
    </row>
    <row r="12443" spans="2:2">
      <c r="B12443" s="134"/>
    </row>
    <row r="12444" spans="2:2">
      <c r="B12444" s="134"/>
    </row>
    <row r="12445" spans="2:2">
      <c r="B12445" s="134"/>
    </row>
    <row r="12446" spans="2:2">
      <c r="B12446" s="134"/>
    </row>
    <row r="12447" spans="2:2">
      <c r="B12447" s="134"/>
    </row>
    <row r="12448" spans="2:2">
      <c r="B12448" s="134"/>
    </row>
    <row r="12449" spans="2:2">
      <c r="B12449" s="134"/>
    </row>
    <row r="12450" spans="2:2">
      <c r="B12450" s="134"/>
    </row>
    <row r="12451" spans="2:2">
      <c r="B12451" s="134"/>
    </row>
    <row r="12452" spans="2:2">
      <c r="B12452" s="134"/>
    </row>
    <row r="12453" spans="2:2">
      <c r="B12453" s="134"/>
    </row>
    <row r="12454" spans="2:2">
      <c r="B12454" s="134"/>
    </row>
    <row r="12455" spans="2:2">
      <c r="B12455" s="134"/>
    </row>
    <row r="12456" spans="2:2">
      <c r="B12456" s="134"/>
    </row>
    <row r="12457" spans="2:2">
      <c r="B12457" s="134"/>
    </row>
    <row r="12458" spans="2:2">
      <c r="B12458" s="134"/>
    </row>
    <row r="12459" spans="2:2">
      <c r="B12459" s="134"/>
    </row>
    <row r="12460" spans="2:2">
      <c r="B12460" s="134"/>
    </row>
    <row r="12461" spans="2:2">
      <c r="B12461" s="134"/>
    </row>
    <row r="12462" spans="2:2">
      <c r="B12462" s="134"/>
    </row>
    <row r="12463" spans="2:2">
      <c r="B12463" s="134"/>
    </row>
    <row r="12464" spans="2:2">
      <c r="B12464" s="134"/>
    </row>
    <row r="12465" spans="2:2">
      <c r="B12465" s="134"/>
    </row>
    <row r="12466" spans="2:2">
      <c r="B12466" s="134"/>
    </row>
    <row r="12467" spans="2:2">
      <c r="B12467" s="134"/>
    </row>
    <row r="12468" spans="2:2">
      <c r="B12468" s="134"/>
    </row>
    <row r="12469" spans="2:2">
      <c r="B12469" s="134"/>
    </row>
    <row r="12470" spans="2:2">
      <c r="B12470" s="134"/>
    </row>
    <row r="12471" spans="2:2">
      <c r="B12471" s="134"/>
    </row>
    <row r="12472" spans="2:2">
      <c r="B12472" s="134"/>
    </row>
    <row r="12473" spans="2:2">
      <c r="B12473" s="134"/>
    </row>
    <row r="12474" spans="2:2">
      <c r="B12474" s="134"/>
    </row>
    <row r="12475" spans="2:2">
      <c r="B12475" s="134"/>
    </row>
    <row r="12476" spans="2:2">
      <c r="B12476" s="134"/>
    </row>
    <row r="12477" spans="2:2">
      <c r="B12477" s="134"/>
    </row>
    <row r="12478" spans="2:2">
      <c r="B12478" s="134"/>
    </row>
    <row r="12479" spans="2:2">
      <c r="B12479" s="134"/>
    </row>
    <row r="12480" spans="2:2">
      <c r="B12480" s="134"/>
    </row>
    <row r="12481" spans="2:2">
      <c r="B12481" s="134"/>
    </row>
    <row r="12482" spans="2:2">
      <c r="B12482" s="134"/>
    </row>
    <row r="12483" spans="2:2">
      <c r="B12483" s="134"/>
    </row>
    <row r="12484" spans="2:2">
      <c r="B12484" s="134"/>
    </row>
    <row r="12485" spans="2:2">
      <c r="B12485" s="134"/>
    </row>
    <row r="12486" spans="2:2">
      <c r="B12486" s="134"/>
    </row>
    <row r="12487" spans="2:2">
      <c r="B12487" s="134"/>
    </row>
    <row r="12488" spans="2:2">
      <c r="B12488" s="134"/>
    </row>
    <row r="12489" spans="2:2">
      <c r="B12489" s="134"/>
    </row>
    <row r="12490" spans="2:2">
      <c r="B12490" s="134"/>
    </row>
    <row r="12491" spans="2:2">
      <c r="B12491" s="134"/>
    </row>
    <row r="12492" spans="2:2">
      <c r="B12492" s="134"/>
    </row>
    <row r="12493" spans="2:2">
      <c r="B12493" s="134"/>
    </row>
    <row r="12494" spans="2:2">
      <c r="B12494" s="134"/>
    </row>
    <row r="12495" spans="2:2">
      <c r="B12495" s="134"/>
    </row>
    <row r="12496" spans="2:2">
      <c r="B12496" s="134"/>
    </row>
    <row r="12497" spans="2:2">
      <c r="B12497" s="134"/>
    </row>
    <row r="12498" spans="2:2">
      <c r="B12498" s="134"/>
    </row>
    <row r="12499" spans="2:2">
      <c r="B12499" s="134"/>
    </row>
    <row r="12500" spans="2:2">
      <c r="B12500" s="134"/>
    </row>
    <row r="12501" spans="2:2">
      <c r="B12501" s="134"/>
    </row>
    <row r="12502" spans="2:2">
      <c r="B12502" s="134"/>
    </row>
    <row r="12503" spans="2:2">
      <c r="B12503" s="134"/>
    </row>
    <row r="12504" spans="2:2">
      <c r="B12504" s="134"/>
    </row>
    <row r="12505" spans="2:2">
      <c r="B12505" s="134"/>
    </row>
    <row r="12506" spans="2:2">
      <c r="B12506" s="134"/>
    </row>
    <row r="12507" spans="2:2">
      <c r="B12507" s="134"/>
    </row>
    <row r="12508" spans="2:2">
      <c r="B12508" s="134"/>
    </row>
    <row r="12509" spans="2:2">
      <c r="B12509" s="134"/>
    </row>
    <row r="12510" spans="2:2">
      <c r="B12510" s="134"/>
    </row>
    <row r="12511" spans="2:2">
      <c r="B12511" s="134"/>
    </row>
    <row r="12512" spans="2:2">
      <c r="B12512" s="134"/>
    </row>
    <row r="12513" spans="2:2">
      <c r="B12513" s="134"/>
    </row>
    <row r="12514" spans="2:2">
      <c r="B12514" s="134"/>
    </row>
    <row r="12515" spans="2:2">
      <c r="B12515" s="134"/>
    </row>
    <row r="12516" spans="2:2">
      <c r="B12516" s="134"/>
    </row>
    <row r="12517" spans="2:2">
      <c r="B12517" s="134"/>
    </row>
    <row r="12518" spans="2:2">
      <c r="B12518" s="134"/>
    </row>
    <row r="12519" spans="2:2">
      <c r="B12519" s="134"/>
    </row>
    <row r="12520" spans="2:2">
      <c r="B12520" s="134"/>
    </row>
    <row r="12521" spans="2:2">
      <c r="B12521" s="134"/>
    </row>
    <row r="12522" spans="2:2">
      <c r="B12522" s="134"/>
    </row>
    <row r="12523" spans="2:2">
      <c r="B12523" s="134"/>
    </row>
    <row r="12524" spans="2:2">
      <c r="B12524" s="134"/>
    </row>
    <row r="12525" spans="2:2">
      <c r="B12525" s="134"/>
    </row>
    <row r="12526" spans="2:2">
      <c r="B12526" s="134"/>
    </row>
    <row r="12527" spans="2:2">
      <c r="B12527" s="134"/>
    </row>
    <row r="12528" spans="2:2">
      <c r="B12528" s="134"/>
    </row>
    <row r="12529" spans="2:2">
      <c r="B12529" s="134"/>
    </row>
    <row r="12530" spans="2:2">
      <c r="B12530" s="134"/>
    </row>
    <row r="12531" spans="2:2">
      <c r="B12531" s="134"/>
    </row>
    <row r="12532" spans="2:2">
      <c r="B12532" s="134"/>
    </row>
    <row r="12533" spans="2:2">
      <c r="B12533" s="134"/>
    </row>
    <row r="12534" spans="2:2">
      <c r="B12534" s="134"/>
    </row>
    <row r="12535" spans="2:2">
      <c r="B12535" s="134"/>
    </row>
    <row r="12536" spans="2:2">
      <c r="B12536" s="134"/>
    </row>
    <row r="12537" spans="2:2">
      <c r="B12537" s="134"/>
    </row>
    <row r="12538" spans="2:2">
      <c r="B12538" s="134"/>
    </row>
    <row r="12539" spans="2:2">
      <c r="B12539" s="134"/>
    </row>
    <row r="12540" spans="2:2">
      <c r="B12540" s="134"/>
    </row>
    <row r="12541" spans="2:2">
      <c r="B12541" s="134"/>
    </row>
    <row r="12542" spans="2:2">
      <c r="B12542" s="134"/>
    </row>
    <row r="12543" spans="2:2">
      <c r="B12543" s="134"/>
    </row>
    <row r="12544" spans="2:2">
      <c r="B12544" s="134"/>
    </row>
    <row r="12545" spans="2:2">
      <c r="B12545" s="134"/>
    </row>
    <row r="12546" spans="2:2">
      <c r="B12546" s="134"/>
    </row>
    <row r="12547" spans="2:2">
      <c r="B12547" s="134"/>
    </row>
    <row r="12548" spans="2:2">
      <c r="B12548" s="134"/>
    </row>
    <row r="12549" spans="2:2">
      <c r="B12549" s="134"/>
    </row>
    <row r="12550" spans="2:2">
      <c r="B12550" s="134"/>
    </row>
    <row r="12551" spans="2:2">
      <c r="B12551" s="134"/>
    </row>
    <row r="12552" spans="2:2">
      <c r="B12552" s="134"/>
    </row>
    <row r="12553" spans="2:2">
      <c r="B12553" s="134"/>
    </row>
    <row r="12554" spans="2:2">
      <c r="B12554" s="134"/>
    </row>
    <row r="12555" spans="2:2">
      <c r="B12555" s="134"/>
    </row>
    <row r="12556" spans="2:2">
      <c r="B12556" s="134"/>
    </row>
    <row r="12557" spans="2:2">
      <c r="B12557" s="134"/>
    </row>
    <row r="12558" spans="2:2">
      <c r="B12558" s="134"/>
    </row>
    <row r="12559" spans="2:2">
      <c r="B12559" s="134"/>
    </row>
    <row r="12560" spans="2:2">
      <c r="B12560" s="134"/>
    </row>
    <row r="12561" spans="2:2">
      <c r="B12561" s="134"/>
    </row>
    <row r="12562" spans="2:2">
      <c r="B12562" s="134"/>
    </row>
    <row r="12563" spans="2:2">
      <c r="B12563" s="134"/>
    </row>
    <row r="12564" spans="2:2">
      <c r="B12564" s="134"/>
    </row>
    <row r="12565" spans="2:2">
      <c r="B12565" s="134"/>
    </row>
    <row r="12566" spans="2:2">
      <c r="B12566" s="134"/>
    </row>
    <row r="12567" spans="2:2">
      <c r="B12567" s="134"/>
    </row>
    <row r="12568" spans="2:2">
      <c r="B12568" s="134"/>
    </row>
    <row r="12569" spans="2:2">
      <c r="B12569" s="134"/>
    </row>
    <row r="12570" spans="2:2">
      <c r="B12570" s="134"/>
    </row>
    <row r="12571" spans="2:2">
      <c r="B12571" s="134"/>
    </row>
    <row r="12572" spans="2:2">
      <c r="B12572" s="134"/>
    </row>
    <row r="12573" spans="2:2">
      <c r="B12573" s="134"/>
    </row>
    <row r="12574" spans="2:2">
      <c r="B12574" s="134"/>
    </row>
    <row r="12575" spans="2:2">
      <c r="B12575" s="134"/>
    </row>
    <row r="12576" spans="2:2">
      <c r="B12576" s="134"/>
    </row>
    <row r="12577" spans="2:2">
      <c r="B12577" s="134"/>
    </row>
    <row r="12578" spans="2:2">
      <c r="B12578" s="134"/>
    </row>
    <row r="12579" spans="2:2">
      <c r="B12579" s="134"/>
    </row>
    <row r="12580" spans="2:2">
      <c r="B12580" s="134"/>
    </row>
    <row r="12581" spans="2:2">
      <c r="B12581" s="134"/>
    </row>
    <row r="12582" spans="2:2">
      <c r="B12582" s="134"/>
    </row>
    <row r="12583" spans="2:2">
      <c r="B12583" s="134"/>
    </row>
    <row r="12584" spans="2:2">
      <c r="B12584" s="134"/>
    </row>
    <row r="12585" spans="2:2">
      <c r="B12585" s="134"/>
    </row>
    <row r="12586" spans="2:2">
      <c r="B12586" s="134"/>
    </row>
    <row r="12587" spans="2:2">
      <c r="B12587" s="134"/>
    </row>
    <row r="12588" spans="2:2">
      <c r="B12588" s="134"/>
    </row>
    <row r="12589" spans="2:2">
      <c r="B12589" s="134"/>
    </row>
    <row r="12590" spans="2:2">
      <c r="B12590" s="134"/>
    </row>
    <row r="12591" spans="2:2">
      <c r="B12591" s="134"/>
    </row>
    <row r="12592" spans="2:2">
      <c r="B12592" s="134"/>
    </row>
    <row r="12593" spans="2:2">
      <c r="B12593" s="134"/>
    </row>
    <row r="12594" spans="2:2">
      <c r="B12594" s="134"/>
    </row>
    <row r="12595" spans="2:2">
      <c r="B12595" s="134"/>
    </row>
    <row r="12596" spans="2:2">
      <c r="B12596" s="134"/>
    </row>
    <row r="12597" spans="2:2">
      <c r="B12597" s="134"/>
    </row>
    <row r="12598" spans="2:2">
      <c r="B12598" s="134"/>
    </row>
    <row r="12599" spans="2:2">
      <c r="B12599" s="134"/>
    </row>
    <row r="12600" spans="2:2">
      <c r="B12600" s="134"/>
    </row>
    <row r="12601" spans="2:2">
      <c r="B12601" s="134"/>
    </row>
    <row r="12602" spans="2:2">
      <c r="B12602" s="134"/>
    </row>
    <row r="12603" spans="2:2">
      <c r="B12603" s="134"/>
    </row>
    <row r="12604" spans="2:2">
      <c r="B12604" s="134"/>
    </row>
    <row r="12605" spans="2:2">
      <c r="B12605" s="134"/>
    </row>
    <row r="12606" spans="2:2">
      <c r="B12606" s="134"/>
    </row>
    <row r="12607" spans="2:2">
      <c r="B12607" s="134"/>
    </row>
    <row r="12608" spans="2:2">
      <c r="B12608" s="134"/>
    </row>
    <row r="12609" spans="2:2">
      <c r="B12609" s="134"/>
    </row>
    <row r="12610" spans="2:2">
      <c r="B12610" s="134"/>
    </row>
    <row r="12611" spans="2:2">
      <c r="B12611" s="134"/>
    </row>
    <row r="12612" spans="2:2">
      <c r="B12612" s="134"/>
    </row>
    <row r="12613" spans="2:2">
      <c r="B12613" s="134"/>
    </row>
    <row r="12614" spans="2:2">
      <c r="B12614" s="134"/>
    </row>
    <row r="12615" spans="2:2">
      <c r="B12615" s="134"/>
    </row>
    <row r="12616" spans="2:2">
      <c r="B12616" s="134"/>
    </row>
    <row r="12617" spans="2:2">
      <c r="B12617" s="134"/>
    </row>
    <row r="12618" spans="2:2">
      <c r="B12618" s="134"/>
    </row>
    <row r="12619" spans="2:2">
      <c r="B12619" s="134"/>
    </row>
    <row r="12620" spans="2:2">
      <c r="B12620" s="134"/>
    </row>
    <row r="12621" spans="2:2">
      <c r="B12621" s="134"/>
    </row>
    <row r="12622" spans="2:2">
      <c r="B12622" s="134"/>
    </row>
    <row r="12623" spans="2:2">
      <c r="B12623" s="134"/>
    </row>
    <row r="12624" spans="2:2">
      <c r="B12624" s="134"/>
    </row>
    <row r="12625" spans="2:2">
      <c r="B12625" s="134"/>
    </row>
    <row r="12626" spans="2:2">
      <c r="B12626" s="134"/>
    </row>
    <row r="12627" spans="2:2">
      <c r="B12627" s="134"/>
    </row>
    <row r="12628" spans="2:2">
      <c r="B12628" s="134"/>
    </row>
    <row r="12629" spans="2:2">
      <c r="B12629" s="134"/>
    </row>
    <row r="12630" spans="2:2">
      <c r="B12630" s="134"/>
    </row>
    <row r="12631" spans="2:2">
      <c r="B12631" s="134"/>
    </row>
    <row r="12632" spans="2:2">
      <c r="B12632" s="134"/>
    </row>
    <row r="12633" spans="2:2">
      <c r="B12633" s="134"/>
    </row>
    <row r="12634" spans="2:2">
      <c r="B12634" s="134"/>
    </row>
    <row r="12635" spans="2:2">
      <c r="B12635" s="134"/>
    </row>
    <row r="12636" spans="2:2">
      <c r="B12636" s="134"/>
    </row>
    <row r="12637" spans="2:2">
      <c r="B12637" s="134"/>
    </row>
    <row r="12638" spans="2:2">
      <c r="B12638" s="134"/>
    </row>
    <row r="12639" spans="2:2">
      <c r="B12639" s="134"/>
    </row>
    <row r="12640" spans="2:2">
      <c r="B12640" s="134"/>
    </row>
    <row r="12641" spans="2:2">
      <c r="B12641" s="134"/>
    </row>
    <row r="12642" spans="2:2">
      <c r="B12642" s="134"/>
    </row>
    <row r="12643" spans="2:2">
      <c r="B12643" s="134"/>
    </row>
    <row r="12644" spans="2:2">
      <c r="B12644" s="134"/>
    </row>
    <row r="12645" spans="2:2">
      <c r="B12645" s="134"/>
    </row>
    <row r="12646" spans="2:2">
      <c r="B12646" s="134"/>
    </row>
    <row r="12647" spans="2:2">
      <c r="B12647" s="134"/>
    </row>
    <row r="12648" spans="2:2">
      <c r="B12648" s="134"/>
    </row>
    <row r="12649" spans="2:2">
      <c r="B12649" s="134"/>
    </row>
    <row r="12650" spans="2:2">
      <c r="B12650" s="134"/>
    </row>
    <row r="12651" spans="2:2">
      <c r="B12651" s="134"/>
    </row>
    <row r="12652" spans="2:2">
      <c r="B12652" s="134"/>
    </row>
    <row r="12653" spans="2:2">
      <c r="B12653" s="134"/>
    </row>
    <row r="12654" spans="2:2">
      <c r="B12654" s="134"/>
    </row>
    <row r="12655" spans="2:2">
      <c r="B12655" s="134"/>
    </row>
    <row r="12656" spans="2:2">
      <c r="B12656" s="134"/>
    </row>
    <row r="12657" spans="2:2">
      <c r="B12657" s="134"/>
    </row>
    <row r="12658" spans="2:2">
      <c r="B12658" s="134"/>
    </row>
    <row r="12659" spans="2:2">
      <c r="B12659" s="134"/>
    </row>
    <row r="12660" spans="2:2">
      <c r="B12660" s="134"/>
    </row>
    <row r="12661" spans="2:2">
      <c r="B12661" s="134"/>
    </row>
    <row r="12662" spans="2:2">
      <c r="B12662" s="134"/>
    </row>
    <row r="12663" spans="2:2">
      <c r="B12663" s="134"/>
    </row>
    <row r="12664" spans="2:2">
      <c r="B12664" s="134"/>
    </row>
    <row r="12665" spans="2:2">
      <c r="B12665" s="134"/>
    </row>
    <row r="12666" spans="2:2">
      <c r="B12666" s="134"/>
    </row>
    <row r="12667" spans="2:2">
      <c r="B12667" s="134"/>
    </row>
    <row r="12668" spans="2:2">
      <c r="B12668" s="134"/>
    </row>
    <row r="12669" spans="2:2">
      <c r="B12669" s="134"/>
    </row>
    <row r="12670" spans="2:2">
      <c r="B12670" s="134"/>
    </row>
    <row r="12671" spans="2:2">
      <c r="B12671" s="134"/>
    </row>
    <row r="12672" spans="2:2">
      <c r="B12672" s="134"/>
    </row>
    <row r="12673" spans="2:2">
      <c r="B12673" s="134"/>
    </row>
    <row r="12674" spans="2:2">
      <c r="B12674" s="134"/>
    </row>
    <row r="12675" spans="2:2">
      <c r="B12675" s="134"/>
    </row>
    <row r="12676" spans="2:2">
      <c r="B12676" s="134"/>
    </row>
    <row r="12677" spans="2:2">
      <c r="B12677" s="134"/>
    </row>
    <row r="12678" spans="2:2">
      <c r="B12678" s="134"/>
    </row>
    <row r="12679" spans="2:2">
      <c r="B12679" s="134"/>
    </row>
    <row r="12680" spans="2:2">
      <c r="B12680" s="134"/>
    </row>
    <row r="12681" spans="2:2">
      <c r="B12681" s="134"/>
    </row>
    <row r="12682" spans="2:2">
      <c r="B12682" s="134"/>
    </row>
    <row r="12683" spans="2:2">
      <c r="B12683" s="134"/>
    </row>
    <row r="12684" spans="2:2">
      <c r="B12684" s="134"/>
    </row>
    <row r="12685" spans="2:2">
      <c r="B12685" s="134"/>
    </row>
    <row r="12686" spans="2:2">
      <c r="B12686" s="134"/>
    </row>
    <row r="12687" spans="2:2">
      <c r="B12687" s="134"/>
    </row>
    <row r="12688" spans="2:2">
      <c r="B12688" s="134"/>
    </row>
    <row r="12689" spans="2:2">
      <c r="B12689" s="134"/>
    </row>
    <row r="12690" spans="2:2">
      <c r="B12690" s="134"/>
    </row>
    <row r="12691" spans="2:2">
      <c r="B12691" s="134"/>
    </row>
    <row r="12692" spans="2:2">
      <c r="B12692" s="134"/>
    </row>
    <row r="12693" spans="2:2">
      <c r="B12693" s="134"/>
    </row>
    <row r="12694" spans="2:2">
      <c r="B12694" s="134"/>
    </row>
    <row r="12695" spans="2:2">
      <c r="B12695" s="134"/>
    </row>
    <row r="12696" spans="2:2">
      <c r="B12696" s="134"/>
    </row>
    <row r="12697" spans="2:2">
      <c r="B12697" s="134"/>
    </row>
    <row r="12698" spans="2:2">
      <c r="B12698" s="134"/>
    </row>
    <row r="12699" spans="2:2">
      <c r="B12699" s="134"/>
    </row>
    <row r="12700" spans="2:2">
      <c r="B12700" s="134"/>
    </row>
    <row r="12701" spans="2:2">
      <c r="B12701" s="134"/>
    </row>
    <row r="12702" spans="2:2">
      <c r="B12702" s="134"/>
    </row>
    <row r="12703" spans="2:2">
      <c r="B12703" s="134"/>
    </row>
    <row r="12704" spans="2:2">
      <c r="B12704" s="134"/>
    </row>
    <row r="12705" spans="2:2">
      <c r="B12705" s="134"/>
    </row>
    <row r="12706" spans="2:2">
      <c r="B12706" s="134"/>
    </row>
    <row r="12707" spans="2:2">
      <c r="B12707" s="134"/>
    </row>
    <row r="12708" spans="2:2">
      <c r="B12708" s="134"/>
    </row>
    <row r="12709" spans="2:2">
      <c r="B12709" s="134"/>
    </row>
    <row r="12710" spans="2:2">
      <c r="B12710" s="134"/>
    </row>
    <row r="12711" spans="2:2">
      <c r="B12711" s="134"/>
    </row>
    <row r="12712" spans="2:2">
      <c r="B12712" s="134"/>
    </row>
    <row r="12713" spans="2:2">
      <c r="B12713" s="134"/>
    </row>
    <row r="12714" spans="2:2">
      <c r="B12714" s="134"/>
    </row>
    <row r="12715" spans="2:2">
      <c r="B12715" s="134"/>
    </row>
    <row r="12716" spans="2:2">
      <c r="B12716" s="134"/>
    </row>
    <row r="12717" spans="2:2">
      <c r="B12717" s="134"/>
    </row>
    <row r="12718" spans="2:2">
      <c r="B12718" s="134"/>
    </row>
    <row r="12719" spans="2:2">
      <c r="B12719" s="134"/>
    </row>
    <row r="12720" spans="2:2">
      <c r="B12720" s="134"/>
    </row>
    <row r="12721" spans="2:2">
      <c r="B12721" s="134"/>
    </row>
    <row r="12722" spans="2:2">
      <c r="B12722" s="134"/>
    </row>
    <row r="12723" spans="2:2">
      <c r="B12723" s="134"/>
    </row>
    <row r="12724" spans="2:2">
      <c r="B12724" s="134"/>
    </row>
    <row r="12725" spans="2:2">
      <c r="B12725" s="134"/>
    </row>
    <row r="12726" spans="2:2">
      <c r="B12726" s="134"/>
    </row>
    <row r="12727" spans="2:2">
      <c r="B12727" s="134"/>
    </row>
    <row r="12728" spans="2:2">
      <c r="B12728" s="134"/>
    </row>
    <row r="12729" spans="2:2">
      <c r="B12729" s="134"/>
    </row>
    <row r="12730" spans="2:2">
      <c r="B12730" s="134"/>
    </row>
    <row r="12731" spans="2:2">
      <c r="B12731" s="134"/>
    </row>
    <row r="12732" spans="2:2">
      <c r="B12732" s="134"/>
    </row>
    <row r="12733" spans="2:2">
      <c r="B12733" s="134"/>
    </row>
    <row r="12734" spans="2:2">
      <c r="B12734" s="134"/>
    </row>
    <row r="12735" spans="2:2">
      <c r="B12735" s="134"/>
    </row>
    <row r="12736" spans="2:2">
      <c r="B12736" s="134"/>
    </row>
    <row r="12737" spans="2:2">
      <c r="B12737" s="134"/>
    </row>
    <row r="12738" spans="2:2">
      <c r="B12738" s="134"/>
    </row>
    <row r="12739" spans="2:2">
      <c r="B12739" s="134"/>
    </row>
    <row r="12740" spans="2:2">
      <c r="B12740" s="134"/>
    </row>
    <row r="12741" spans="2:2">
      <c r="B12741" s="134"/>
    </row>
    <row r="12742" spans="2:2">
      <c r="B12742" s="134"/>
    </row>
    <row r="12743" spans="2:2">
      <c r="B12743" s="134"/>
    </row>
    <row r="12744" spans="2:2">
      <c r="B12744" s="134"/>
    </row>
    <row r="12745" spans="2:2">
      <c r="B12745" s="134"/>
    </row>
    <row r="12746" spans="2:2">
      <c r="B12746" s="134"/>
    </row>
    <row r="12747" spans="2:2">
      <c r="B12747" s="134"/>
    </row>
    <row r="12748" spans="2:2">
      <c r="B12748" s="134"/>
    </row>
    <row r="12749" spans="2:2">
      <c r="B12749" s="134"/>
    </row>
    <row r="12750" spans="2:2">
      <c r="B12750" s="134"/>
    </row>
    <row r="12751" spans="2:2">
      <c r="B12751" s="134"/>
    </row>
    <row r="12752" spans="2:2">
      <c r="B12752" s="134"/>
    </row>
    <row r="12753" spans="2:2">
      <c r="B12753" s="134"/>
    </row>
    <row r="12754" spans="2:2">
      <c r="B12754" s="134"/>
    </row>
    <row r="12755" spans="2:2">
      <c r="B12755" s="134"/>
    </row>
    <row r="12756" spans="2:2">
      <c r="B12756" s="134"/>
    </row>
    <row r="12757" spans="2:2">
      <c r="B12757" s="134"/>
    </row>
    <row r="12758" spans="2:2">
      <c r="B12758" s="134"/>
    </row>
    <row r="12759" spans="2:2">
      <c r="B12759" s="134"/>
    </row>
    <row r="12760" spans="2:2">
      <c r="B12760" s="134"/>
    </row>
    <row r="12761" spans="2:2">
      <c r="B12761" s="134"/>
    </row>
    <row r="12762" spans="2:2">
      <c r="B12762" s="134"/>
    </row>
    <row r="12763" spans="2:2">
      <c r="B12763" s="134"/>
    </row>
    <row r="12764" spans="2:2">
      <c r="B12764" s="134"/>
    </row>
    <row r="12765" spans="2:2">
      <c r="B12765" s="134"/>
    </row>
    <row r="12766" spans="2:2">
      <c r="B12766" s="134"/>
    </row>
    <row r="12767" spans="2:2">
      <c r="B12767" s="134"/>
    </row>
    <row r="12768" spans="2:2">
      <c r="B12768" s="134"/>
    </row>
    <row r="12769" spans="2:2">
      <c r="B12769" s="134"/>
    </row>
    <row r="12770" spans="2:2">
      <c r="B12770" s="134"/>
    </row>
    <row r="12771" spans="2:2">
      <c r="B12771" s="134"/>
    </row>
    <row r="12772" spans="2:2">
      <c r="B12772" s="134"/>
    </row>
    <row r="12773" spans="2:2">
      <c r="B12773" s="134"/>
    </row>
    <row r="12774" spans="2:2">
      <c r="B12774" s="134"/>
    </row>
    <row r="12775" spans="2:2">
      <c r="B12775" s="134"/>
    </row>
    <row r="12776" spans="2:2">
      <c r="B12776" s="134"/>
    </row>
    <row r="12777" spans="2:2">
      <c r="B12777" s="134"/>
    </row>
    <row r="12778" spans="2:2">
      <c r="B12778" s="134"/>
    </row>
    <row r="12779" spans="2:2">
      <c r="B12779" s="134"/>
    </row>
    <row r="12780" spans="2:2">
      <c r="B12780" s="134"/>
    </row>
    <row r="12781" spans="2:2">
      <c r="B12781" s="134"/>
    </row>
    <row r="12782" spans="2:2">
      <c r="B12782" s="134"/>
    </row>
    <row r="12783" spans="2:2">
      <c r="B12783" s="134"/>
    </row>
    <row r="12784" spans="2:2">
      <c r="B12784" s="134"/>
    </row>
    <row r="12785" spans="2:2">
      <c r="B12785" s="134"/>
    </row>
    <row r="12786" spans="2:2">
      <c r="B12786" s="134"/>
    </row>
    <row r="12787" spans="2:2">
      <c r="B12787" s="134"/>
    </row>
    <row r="12788" spans="2:2">
      <c r="B12788" s="134"/>
    </row>
    <row r="12789" spans="2:2">
      <c r="B12789" s="134"/>
    </row>
    <row r="12790" spans="2:2">
      <c r="B12790" s="134"/>
    </row>
    <row r="12791" spans="2:2">
      <c r="B12791" s="134"/>
    </row>
    <row r="12792" spans="2:2">
      <c r="B12792" s="134"/>
    </row>
    <row r="12793" spans="2:2">
      <c r="B12793" s="134"/>
    </row>
    <row r="12794" spans="2:2">
      <c r="B12794" s="134"/>
    </row>
    <row r="12795" spans="2:2">
      <c r="B12795" s="134"/>
    </row>
    <row r="12796" spans="2:2">
      <c r="B12796" s="134"/>
    </row>
    <row r="12797" spans="2:2">
      <c r="B12797" s="134"/>
    </row>
    <row r="12798" spans="2:2">
      <c r="B12798" s="134"/>
    </row>
    <row r="12799" spans="2:2">
      <c r="B12799" s="134"/>
    </row>
    <row r="12800" spans="2:2">
      <c r="B12800" s="134"/>
    </row>
    <row r="12801" spans="2:2">
      <c r="B12801" s="134"/>
    </row>
    <row r="12802" spans="2:2">
      <c r="B12802" s="134"/>
    </row>
    <row r="12803" spans="2:2">
      <c r="B12803" s="134"/>
    </row>
    <row r="12804" spans="2:2">
      <c r="B12804" s="134"/>
    </row>
    <row r="12805" spans="2:2">
      <c r="B12805" s="134"/>
    </row>
    <row r="12806" spans="2:2">
      <c r="B12806" s="134"/>
    </row>
    <row r="12807" spans="2:2">
      <c r="B12807" s="134"/>
    </row>
    <row r="12808" spans="2:2">
      <c r="B12808" s="134"/>
    </row>
    <row r="12809" spans="2:2">
      <c r="B12809" s="134"/>
    </row>
    <row r="12810" spans="2:2">
      <c r="B12810" s="134"/>
    </row>
    <row r="12811" spans="2:2">
      <c r="B12811" s="134"/>
    </row>
    <row r="12812" spans="2:2">
      <c r="B12812" s="134"/>
    </row>
    <row r="12813" spans="2:2">
      <c r="B12813" s="134"/>
    </row>
    <row r="12814" spans="2:2">
      <c r="B12814" s="134"/>
    </row>
    <row r="12815" spans="2:2">
      <c r="B12815" s="134"/>
    </row>
    <row r="12816" spans="2:2">
      <c r="B12816" s="134"/>
    </row>
    <row r="12817" spans="2:2">
      <c r="B12817" s="134"/>
    </row>
    <row r="12818" spans="2:2">
      <c r="B12818" s="134"/>
    </row>
    <row r="12819" spans="2:2">
      <c r="B12819" s="134"/>
    </row>
    <row r="12820" spans="2:2">
      <c r="B12820" s="134"/>
    </row>
    <row r="12821" spans="2:2">
      <c r="B12821" s="134"/>
    </row>
    <row r="12822" spans="2:2">
      <c r="B12822" s="134"/>
    </row>
    <row r="12823" spans="2:2">
      <c r="B12823" s="134"/>
    </row>
    <row r="12824" spans="2:2">
      <c r="B12824" s="134"/>
    </row>
    <row r="12825" spans="2:2">
      <c r="B12825" s="134"/>
    </row>
    <row r="12826" spans="2:2">
      <c r="B12826" s="134"/>
    </row>
    <row r="12827" spans="2:2">
      <c r="B12827" s="134"/>
    </row>
    <row r="12828" spans="2:2">
      <c r="B12828" s="134"/>
    </row>
    <row r="12829" spans="2:2">
      <c r="B12829" s="134"/>
    </row>
    <row r="12830" spans="2:2">
      <c r="B12830" s="134"/>
    </row>
    <row r="12831" spans="2:2">
      <c r="B12831" s="134"/>
    </row>
    <row r="12832" spans="2:2">
      <c r="B12832" s="134"/>
    </row>
    <row r="12833" spans="2:2">
      <c r="B12833" s="134"/>
    </row>
    <row r="12834" spans="2:2">
      <c r="B12834" s="134"/>
    </row>
    <row r="12835" spans="2:2">
      <c r="B12835" s="134"/>
    </row>
    <row r="12836" spans="2:2">
      <c r="B12836" s="134"/>
    </row>
    <row r="12837" spans="2:2">
      <c r="B12837" s="134"/>
    </row>
    <row r="12838" spans="2:2">
      <c r="B12838" s="134"/>
    </row>
    <row r="12839" spans="2:2">
      <c r="B12839" s="134"/>
    </row>
    <row r="12840" spans="2:2">
      <c r="B12840" s="134"/>
    </row>
    <row r="12841" spans="2:2">
      <c r="B12841" s="134"/>
    </row>
    <row r="12842" spans="2:2">
      <c r="B12842" s="134"/>
    </row>
    <row r="12843" spans="2:2">
      <c r="B12843" s="134"/>
    </row>
    <row r="12844" spans="2:2">
      <c r="B12844" s="134"/>
    </row>
    <row r="12845" spans="2:2">
      <c r="B12845" s="134"/>
    </row>
    <row r="12846" spans="2:2">
      <c r="B12846" s="134"/>
    </row>
    <row r="12847" spans="2:2">
      <c r="B12847" s="134"/>
    </row>
    <row r="12848" spans="2:2">
      <c r="B12848" s="134"/>
    </row>
    <row r="12849" spans="2:2">
      <c r="B12849" s="134"/>
    </row>
    <row r="12850" spans="2:2">
      <c r="B12850" s="134"/>
    </row>
    <row r="12851" spans="2:2">
      <c r="B12851" s="134"/>
    </row>
    <row r="12852" spans="2:2">
      <c r="B12852" s="134"/>
    </row>
    <row r="12853" spans="2:2">
      <c r="B12853" s="134"/>
    </row>
    <row r="12854" spans="2:2">
      <c r="B12854" s="134"/>
    </row>
    <row r="12855" spans="2:2">
      <c r="B12855" s="134"/>
    </row>
    <row r="12856" spans="2:2">
      <c r="B12856" s="134"/>
    </row>
    <row r="12857" spans="2:2">
      <c r="B12857" s="134"/>
    </row>
    <row r="12858" spans="2:2">
      <c r="B12858" s="134"/>
    </row>
    <row r="12859" spans="2:2">
      <c r="B12859" s="134"/>
    </row>
    <row r="12860" spans="2:2">
      <c r="B12860" s="134"/>
    </row>
    <row r="12861" spans="2:2">
      <c r="B12861" s="134"/>
    </row>
    <row r="12862" spans="2:2">
      <c r="B12862" s="134"/>
    </row>
    <row r="12863" spans="2:2">
      <c r="B12863" s="134"/>
    </row>
    <row r="12864" spans="2:2">
      <c r="B12864" s="134"/>
    </row>
    <row r="12865" spans="2:2">
      <c r="B12865" s="134"/>
    </row>
    <row r="12866" spans="2:2">
      <c r="B12866" s="134"/>
    </row>
    <row r="12867" spans="2:2">
      <c r="B12867" s="134"/>
    </row>
    <row r="12868" spans="2:2">
      <c r="B12868" s="134"/>
    </row>
    <row r="12869" spans="2:2">
      <c r="B12869" s="134"/>
    </row>
    <row r="12870" spans="2:2">
      <c r="B12870" s="134"/>
    </row>
    <row r="12871" spans="2:2">
      <c r="B12871" s="134"/>
    </row>
    <row r="12872" spans="2:2">
      <c r="B12872" s="134"/>
    </row>
    <row r="12873" spans="2:2">
      <c r="B12873" s="134"/>
    </row>
    <row r="12874" spans="2:2">
      <c r="B12874" s="134"/>
    </row>
    <row r="12875" spans="2:2">
      <c r="B12875" s="134"/>
    </row>
    <row r="12876" spans="2:2">
      <c r="B12876" s="134"/>
    </row>
    <row r="12877" spans="2:2">
      <c r="B12877" s="134"/>
    </row>
    <row r="12878" spans="2:2">
      <c r="B12878" s="134"/>
    </row>
    <row r="12879" spans="2:2">
      <c r="B12879" s="134"/>
    </row>
    <row r="12880" spans="2:2">
      <c r="B12880" s="134"/>
    </row>
    <row r="12881" spans="2:2">
      <c r="B12881" s="134"/>
    </row>
    <row r="12882" spans="2:2">
      <c r="B12882" s="134"/>
    </row>
    <row r="12883" spans="2:2">
      <c r="B12883" s="134"/>
    </row>
    <row r="12884" spans="2:2">
      <c r="B12884" s="134"/>
    </row>
    <row r="12885" spans="2:2">
      <c r="B12885" s="134"/>
    </row>
    <row r="12886" spans="2:2">
      <c r="B12886" s="134"/>
    </row>
    <row r="12887" spans="2:2">
      <c r="B12887" s="134"/>
    </row>
    <row r="12888" spans="2:2">
      <c r="B12888" s="134"/>
    </row>
    <row r="12889" spans="2:2">
      <c r="B12889" s="134"/>
    </row>
    <row r="12890" spans="2:2">
      <c r="B12890" s="134"/>
    </row>
    <row r="12891" spans="2:2">
      <c r="B12891" s="134"/>
    </row>
    <row r="12892" spans="2:2">
      <c r="B12892" s="134"/>
    </row>
    <row r="12893" spans="2:2">
      <c r="B12893" s="134"/>
    </row>
    <row r="12894" spans="2:2">
      <c r="B12894" s="134"/>
    </row>
    <row r="12895" spans="2:2">
      <c r="B12895" s="134"/>
    </row>
    <row r="12896" spans="2:2">
      <c r="B12896" s="134"/>
    </row>
    <row r="12897" spans="2:2">
      <c r="B12897" s="134"/>
    </row>
    <row r="12898" spans="2:2">
      <c r="B12898" s="134"/>
    </row>
    <row r="12899" spans="2:2">
      <c r="B12899" s="134"/>
    </row>
    <row r="12900" spans="2:2">
      <c r="B12900" s="134"/>
    </row>
    <row r="12901" spans="2:2">
      <c r="B12901" s="134"/>
    </row>
    <row r="12902" spans="2:2">
      <c r="B12902" s="134"/>
    </row>
    <row r="12903" spans="2:2">
      <c r="B12903" s="134"/>
    </row>
    <row r="12904" spans="2:2">
      <c r="B12904" s="134"/>
    </row>
    <row r="12905" spans="2:2">
      <c r="B12905" s="134"/>
    </row>
    <row r="12906" spans="2:2">
      <c r="B12906" s="134"/>
    </row>
    <row r="12907" spans="2:2">
      <c r="B12907" s="134"/>
    </row>
    <row r="12908" spans="2:2">
      <c r="B12908" s="134"/>
    </row>
    <row r="12909" spans="2:2">
      <c r="B12909" s="134"/>
    </row>
    <row r="12910" spans="2:2">
      <c r="B12910" s="134"/>
    </row>
    <row r="12911" spans="2:2">
      <c r="B12911" s="134"/>
    </row>
    <row r="12912" spans="2:2">
      <c r="B12912" s="134"/>
    </row>
    <row r="12913" spans="2:2">
      <c r="B12913" s="134"/>
    </row>
    <row r="12914" spans="2:2">
      <c r="B12914" s="134"/>
    </row>
    <row r="12915" spans="2:2">
      <c r="B12915" s="134"/>
    </row>
    <row r="12916" spans="2:2">
      <c r="B12916" s="134"/>
    </row>
    <row r="12917" spans="2:2">
      <c r="B12917" s="134"/>
    </row>
    <row r="12918" spans="2:2">
      <c r="B12918" s="134"/>
    </row>
    <row r="12919" spans="2:2">
      <c r="B12919" s="134"/>
    </row>
    <row r="12920" spans="2:2">
      <c r="B12920" s="134"/>
    </row>
    <row r="12921" spans="2:2">
      <c r="B12921" s="134"/>
    </row>
    <row r="12922" spans="2:2">
      <c r="B12922" s="134"/>
    </row>
    <row r="12923" spans="2:2">
      <c r="B12923" s="134"/>
    </row>
    <row r="12924" spans="2:2">
      <c r="B12924" s="134"/>
    </row>
    <row r="12925" spans="2:2">
      <c r="B12925" s="134"/>
    </row>
    <row r="12926" spans="2:2">
      <c r="B12926" s="134"/>
    </row>
    <row r="12927" spans="2:2">
      <c r="B12927" s="134"/>
    </row>
    <row r="12928" spans="2:2">
      <c r="B12928" s="134"/>
    </row>
    <row r="12929" spans="2:2">
      <c r="B12929" s="134"/>
    </row>
    <row r="12930" spans="2:2">
      <c r="B12930" s="134"/>
    </row>
    <row r="12931" spans="2:2">
      <c r="B12931" s="134"/>
    </row>
    <row r="12932" spans="2:2">
      <c r="B12932" s="134"/>
    </row>
    <row r="12933" spans="2:2">
      <c r="B12933" s="134"/>
    </row>
    <row r="12934" spans="2:2">
      <c r="B12934" s="134"/>
    </row>
    <row r="12935" spans="2:2">
      <c r="B12935" s="134"/>
    </row>
    <row r="12936" spans="2:2">
      <c r="B12936" s="134"/>
    </row>
    <row r="12937" spans="2:2">
      <c r="B12937" s="134"/>
    </row>
    <row r="12938" spans="2:2">
      <c r="B12938" s="134"/>
    </row>
    <row r="12939" spans="2:2">
      <c r="B12939" s="134"/>
    </row>
    <row r="12940" spans="2:2">
      <c r="B12940" s="134"/>
    </row>
    <row r="12941" spans="2:2">
      <c r="B12941" s="134"/>
    </row>
    <row r="12942" spans="2:2">
      <c r="B12942" s="134"/>
    </row>
    <row r="12943" spans="2:2">
      <c r="B12943" s="134"/>
    </row>
    <row r="12944" spans="2:2">
      <c r="B12944" s="134"/>
    </row>
    <row r="12945" spans="2:2">
      <c r="B12945" s="134"/>
    </row>
    <row r="12946" spans="2:2">
      <c r="B12946" s="134"/>
    </row>
    <row r="12947" spans="2:2">
      <c r="B12947" s="134"/>
    </row>
    <row r="12948" spans="2:2">
      <c r="B12948" s="134"/>
    </row>
    <row r="12949" spans="2:2">
      <c r="B12949" s="134"/>
    </row>
    <row r="12950" spans="2:2">
      <c r="B12950" s="134"/>
    </row>
    <row r="12951" spans="2:2">
      <c r="B12951" s="134"/>
    </row>
    <row r="12952" spans="2:2">
      <c r="B12952" s="134"/>
    </row>
    <row r="12953" spans="2:2">
      <c r="B12953" s="134"/>
    </row>
    <row r="12954" spans="2:2">
      <c r="B12954" s="134"/>
    </row>
    <row r="12955" spans="2:2">
      <c r="B12955" s="134"/>
    </row>
    <row r="12956" spans="2:2">
      <c r="B12956" s="134"/>
    </row>
    <row r="12957" spans="2:2">
      <c r="B12957" s="134"/>
    </row>
    <row r="12958" spans="2:2">
      <c r="B12958" s="134"/>
    </row>
    <row r="12959" spans="2:2">
      <c r="B12959" s="134"/>
    </row>
    <row r="12960" spans="2:2">
      <c r="B12960" s="134"/>
    </row>
    <row r="12961" spans="2:2">
      <c r="B12961" s="134"/>
    </row>
    <row r="12962" spans="2:2">
      <c r="B12962" s="134"/>
    </row>
    <row r="12963" spans="2:2">
      <c r="B12963" s="134"/>
    </row>
    <row r="12964" spans="2:2">
      <c r="B12964" s="134"/>
    </row>
    <row r="12965" spans="2:2">
      <c r="B12965" s="134"/>
    </row>
    <row r="12966" spans="2:2">
      <c r="B12966" s="134"/>
    </row>
    <row r="12967" spans="2:2">
      <c r="B12967" s="134"/>
    </row>
    <row r="12968" spans="2:2">
      <c r="B12968" s="134"/>
    </row>
    <row r="12969" spans="2:2">
      <c r="B12969" s="134"/>
    </row>
    <row r="12970" spans="2:2">
      <c r="B12970" s="134"/>
    </row>
    <row r="12971" spans="2:2">
      <c r="B12971" s="134"/>
    </row>
    <row r="12972" spans="2:2">
      <c r="B12972" s="134"/>
    </row>
    <row r="12973" spans="2:2">
      <c r="B12973" s="134"/>
    </row>
    <row r="12974" spans="2:2">
      <c r="B12974" s="134"/>
    </row>
    <row r="12975" spans="2:2">
      <c r="B12975" s="134"/>
    </row>
    <row r="12976" spans="2:2">
      <c r="B12976" s="134"/>
    </row>
    <row r="12977" spans="2:2">
      <c r="B12977" s="134"/>
    </row>
    <row r="12978" spans="2:2">
      <c r="B12978" s="134"/>
    </row>
    <row r="12979" spans="2:2">
      <c r="B12979" s="134"/>
    </row>
    <row r="12980" spans="2:2">
      <c r="B12980" s="134"/>
    </row>
    <row r="12981" spans="2:2">
      <c r="B12981" s="134"/>
    </row>
    <row r="12982" spans="2:2">
      <c r="B12982" s="134"/>
    </row>
    <row r="12983" spans="2:2">
      <c r="B12983" s="134"/>
    </row>
    <row r="12984" spans="2:2">
      <c r="B12984" s="134"/>
    </row>
    <row r="12985" spans="2:2">
      <c r="B12985" s="134"/>
    </row>
    <row r="12986" spans="2:2">
      <c r="B12986" s="134"/>
    </row>
    <row r="12987" spans="2:2">
      <c r="B12987" s="134"/>
    </row>
    <row r="12988" spans="2:2">
      <c r="B12988" s="134"/>
    </row>
    <row r="12989" spans="2:2">
      <c r="B12989" s="134"/>
    </row>
    <row r="12990" spans="2:2">
      <c r="B12990" s="134"/>
    </row>
    <row r="12991" spans="2:2">
      <c r="B12991" s="134"/>
    </row>
    <row r="12992" spans="2:2">
      <c r="B12992" s="134"/>
    </row>
    <row r="12993" spans="2:2">
      <c r="B12993" s="134"/>
    </row>
    <row r="12994" spans="2:2">
      <c r="B12994" s="134"/>
    </row>
    <row r="12995" spans="2:2">
      <c r="B12995" s="134"/>
    </row>
    <row r="12996" spans="2:2">
      <c r="B12996" s="134"/>
    </row>
    <row r="12997" spans="2:2">
      <c r="B12997" s="134"/>
    </row>
    <row r="12998" spans="2:2">
      <c r="B12998" s="134"/>
    </row>
    <row r="12999" spans="2:2">
      <c r="B12999" s="134"/>
    </row>
    <row r="13000" spans="2:2">
      <c r="B13000" s="134"/>
    </row>
    <row r="13001" spans="2:2">
      <c r="B13001" s="134"/>
    </row>
    <row r="13002" spans="2:2">
      <c r="B13002" s="134"/>
    </row>
    <row r="13003" spans="2:2">
      <c r="B13003" s="134"/>
    </row>
    <row r="13004" spans="2:2">
      <c r="B13004" s="134"/>
    </row>
    <row r="13005" spans="2:2">
      <c r="B13005" s="134"/>
    </row>
    <row r="13006" spans="2:2">
      <c r="B13006" s="134"/>
    </row>
    <row r="13007" spans="2:2">
      <c r="B13007" s="134"/>
    </row>
    <row r="13008" spans="2:2">
      <c r="B13008" s="134"/>
    </row>
    <row r="13009" spans="2:2">
      <c r="B13009" s="134"/>
    </row>
    <row r="13010" spans="2:2">
      <c r="B13010" s="134"/>
    </row>
    <row r="13011" spans="2:2">
      <c r="B13011" s="134"/>
    </row>
    <row r="13012" spans="2:2">
      <c r="B13012" s="134"/>
    </row>
    <row r="13013" spans="2:2">
      <c r="B13013" s="134"/>
    </row>
    <row r="13014" spans="2:2">
      <c r="B13014" s="134"/>
    </row>
    <row r="13015" spans="2:2">
      <c r="B13015" s="134"/>
    </row>
    <row r="13016" spans="2:2">
      <c r="B13016" s="134"/>
    </row>
    <row r="13017" spans="2:2">
      <c r="B13017" s="134"/>
    </row>
    <row r="13018" spans="2:2">
      <c r="B13018" s="134"/>
    </row>
    <row r="13019" spans="2:2">
      <c r="B13019" s="134"/>
    </row>
    <row r="13020" spans="2:2">
      <c r="B13020" s="134"/>
    </row>
    <row r="13021" spans="2:2">
      <c r="B13021" s="134"/>
    </row>
    <row r="13022" spans="2:2">
      <c r="B13022" s="134"/>
    </row>
    <row r="13023" spans="2:2">
      <c r="B13023" s="134"/>
    </row>
    <row r="13024" spans="2:2">
      <c r="B13024" s="134"/>
    </row>
    <row r="13025" spans="2:2">
      <c r="B13025" s="134"/>
    </row>
    <row r="13026" spans="2:2">
      <c r="B13026" s="134"/>
    </row>
    <row r="13027" spans="2:2">
      <c r="B13027" s="134"/>
    </row>
    <row r="13028" spans="2:2">
      <c r="B13028" s="134"/>
    </row>
    <row r="13029" spans="2:2">
      <c r="B13029" s="134"/>
    </row>
    <row r="13030" spans="2:2">
      <c r="B13030" s="134"/>
    </row>
    <row r="13031" spans="2:2">
      <c r="B13031" s="134"/>
    </row>
    <row r="13032" spans="2:2">
      <c r="B13032" s="134"/>
    </row>
    <row r="13033" spans="2:2">
      <c r="B13033" s="134"/>
    </row>
    <row r="13034" spans="2:2">
      <c r="B13034" s="134"/>
    </row>
    <row r="13035" spans="2:2">
      <c r="B13035" s="134"/>
    </row>
    <row r="13036" spans="2:2">
      <c r="B13036" s="134"/>
    </row>
    <row r="13037" spans="2:2">
      <c r="B13037" s="134"/>
    </row>
    <row r="13038" spans="2:2">
      <c r="B13038" s="134"/>
    </row>
    <row r="13039" spans="2:2">
      <c r="B13039" s="134"/>
    </row>
    <row r="13040" spans="2:2">
      <c r="B13040" s="134"/>
    </row>
    <row r="13041" spans="2:2">
      <c r="B13041" s="134"/>
    </row>
    <row r="13042" spans="2:2">
      <c r="B13042" s="134"/>
    </row>
    <row r="13043" spans="2:2">
      <c r="B13043" s="134"/>
    </row>
    <row r="13044" spans="2:2">
      <c r="B13044" s="134"/>
    </row>
    <row r="13045" spans="2:2">
      <c r="B13045" s="134"/>
    </row>
    <row r="13046" spans="2:2">
      <c r="B13046" s="134"/>
    </row>
    <row r="13047" spans="2:2">
      <c r="B13047" s="134"/>
    </row>
    <row r="13048" spans="2:2">
      <c r="B13048" s="134"/>
    </row>
    <row r="13049" spans="2:2">
      <c r="B13049" s="134"/>
    </row>
    <row r="13050" spans="2:2">
      <c r="B13050" s="134"/>
    </row>
    <row r="13051" spans="2:2">
      <c r="B13051" s="134"/>
    </row>
    <row r="13052" spans="2:2">
      <c r="B13052" s="134"/>
    </row>
    <row r="13053" spans="2:2">
      <c r="B13053" s="134"/>
    </row>
    <row r="13054" spans="2:2">
      <c r="B13054" s="134"/>
    </row>
    <row r="13055" spans="2:2">
      <c r="B13055" s="134"/>
    </row>
    <row r="13056" spans="2:2">
      <c r="B13056" s="134"/>
    </row>
    <row r="13057" spans="2:2">
      <c r="B13057" s="134"/>
    </row>
    <row r="13058" spans="2:2">
      <c r="B13058" s="134"/>
    </row>
    <row r="13059" spans="2:2">
      <c r="B13059" s="134"/>
    </row>
    <row r="13060" spans="2:2">
      <c r="B13060" s="134"/>
    </row>
    <row r="13061" spans="2:2">
      <c r="B13061" s="134"/>
    </row>
    <row r="13062" spans="2:2">
      <c r="B13062" s="134"/>
    </row>
    <row r="13063" spans="2:2">
      <c r="B13063" s="134"/>
    </row>
    <row r="13064" spans="2:2">
      <c r="B13064" s="134"/>
    </row>
    <row r="13065" spans="2:2">
      <c r="B13065" s="134"/>
    </row>
    <row r="13066" spans="2:2">
      <c r="B13066" s="134"/>
    </row>
    <row r="13067" spans="2:2">
      <c r="B13067" s="134"/>
    </row>
    <row r="13068" spans="2:2">
      <c r="B13068" s="134"/>
    </row>
    <row r="13069" spans="2:2">
      <c r="B13069" s="134"/>
    </row>
    <row r="13070" spans="2:2">
      <c r="B13070" s="134"/>
    </row>
    <row r="13071" spans="2:2">
      <c r="B13071" s="134"/>
    </row>
    <row r="13072" spans="2:2">
      <c r="B13072" s="134"/>
    </row>
    <row r="13073" spans="2:2">
      <c r="B13073" s="134"/>
    </row>
    <row r="13074" spans="2:2">
      <c r="B13074" s="134"/>
    </row>
    <row r="13075" spans="2:2">
      <c r="B13075" s="134"/>
    </row>
    <row r="13076" spans="2:2">
      <c r="B13076" s="134"/>
    </row>
    <row r="13077" spans="2:2">
      <c r="B13077" s="134"/>
    </row>
    <row r="13078" spans="2:2">
      <c r="B13078" s="134"/>
    </row>
    <row r="13079" spans="2:2">
      <c r="B13079" s="134"/>
    </row>
    <row r="13080" spans="2:2">
      <c r="B13080" s="134"/>
    </row>
    <row r="13081" spans="2:2">
      <c r="B13081" s="134"/>
    </row>
    <row r="13082" spans="2:2">
      <c r="B13082" s="134"/>
    </row>
    <row r="13083" spans="2:2">
      <c r="B13083" s="134"/>
    </row>
    <row r="13084" spans="2:2">
      <c r="B13084" s="134"/>
    </row>
    <row r="13085" spans="2:2">
      <c r="B13085" s="134"/>
    </row>
    <row r="13086" spans="2:2">
      <c r="B13086" s="134"/>
    </row>
    <row r="13087" spans="2:2">
      <c r="B13087" s="134"/>
    </row>
    <row r="13088" spans="2:2">
      <c r="B13088" s="134"/>
    </row>
    <row r="13089" spans="2:2">
      <c r="B13089" s="134"/>
    </row>
    <row r="13090" spans="2:2">
      <c r="B13090" s="134"/>
    </row>
    <row r="13091" spans="2:2">
      <c r="B13091" s="134"/>
    </row>
    <row r="13092" spans="2:2">
      <c r="B13092" s="134"/>
    </row>
    <row r="13093" spans="2:2">
      <c r="B13093" s="134"/>
    </row>
    <row r="13094" spans="2:2">
      <c r="B13094" s="134"/>
    </row>
    <row r="13095" spans="2:2">
      <c r="B13095" s="134"/>
    </row>
    <row r="13096" spans="2:2">
      <c r="B13096" s="134"/>
    </row>
    <row r="13097" spans="2:2">
      <c r="B13097" s="134"/>
    </row>
    <row r="13098" spans="2:2">
      <c r="B13098" s="134"/>
    </row>
    <row r="13099" spans="2:2">
      <c r="B13099" s="134"/>
    </row>
    <row r="13100" spans="2:2">
      <c r="B13100" s="134"/>
    </row>
    <row r="13101" spans="2:2">
      <c r="B13101" s="134"/>
    </row>
    <row r="13102" spans="2:2">
      <c r="B13102" s="134"/>
    </row>
    <row r="13103" spans="2:2">
      <c r="B13103" s="134"/>
    </row>
    <row r="13104" spans="2:2">
      <c r="B13104" s="134"/>
    </row>
    <row r="13105" spans="2:2">
      <c r="B13105" s="134"/>
    </row>
    <row r="13106" spans="2:2">
      <c r="B13106" s="134"/>
    </row>
    <row r="13107" spans="2:2">
      <c r="B13107" s="134"/>
    </row>
    <row r="13108" spans="2:2">
      <c r="B13108" s="134"/>
    </row>
    <row r="13109" spans="2:2">
      <c r="B13109" s="134"/>
    </row>
    <row r="13110" spans="2:2">
      <c r="B13110" s="134"/>
    </row>
    <row r="13111" spans="2:2">
      <c r="B13111" s="134"/>
    </row>
    <row r="13112" spans="2:2">
      <c r="B13112" s="134"/>
    </row>
    <row r="13113" spans="2:2">
      <c r="B13113" s="134"/>
    </row>
    <row r="13114" spans="2:2">
      <c r="B13114" s="134"/>
    </row>
    <row r="13115" spans="2:2">
      <c r="B13115" s="134"/>
    </row>
    <row r="13116" spans="2:2">
      <c r="B13116" s="134"/>
    </row>
    <row r="13117" spans="2:2">
      <c r="B13117" s="134"/>
    </row>
    <row r="13118" spans="2:2">
      <c r="B13118" s="134"/>
    </row>
    <row r="13119" spans="2:2">
      <c r="B13119" s="134"/>
    </row>
    <row r="13120" spans="2:2">
      <c r="B13120" s="134"/>
    </row>
    <row r="13121" spans="2:2">
      <c r="B13121" s="134"/>
    </row>
    <row r="13122" spans="2:2">
      <c r="B13122" s="134"/>
    </row>
    <row r="13123" spans="2:2">
      <c r="B13123" s="134"/>
    </row>
    <row r="13124" spans="2:2">
      <c r="B13124" s="134"/>
    </row>
    <row r="13125" spans="2:2">
      <c r="B13125" s="134"/>
    </row>
    <row r="13126" spans="2:2">
      <c r="B13126" s="134"/>
    </row>
    <row r="13127" spans="2:2">
      <c r="B13127" s="134"/>
    </row>
    <row r="13128" spans="2:2">
      <c r="B13128" s="134"/>
    </row>
    <row r="13129" spans="2:2">
      <c r="B13129" s="134"/>
    </row>
    <row r="13130" spans="2:2">
      <c r="B13130" s="134"/>
    </row>
    <row r="13131" spans="2:2">
      <c r="B13131" s="134"/>
    </row>
    <row r="13132" spans="2:2">
      <c r="B13132" s="134"/>
    </row>
    <row r="13133" spans="2:2">
      <c r="B13133" s="134"/>
    </row>
    <row r="13134" spans="2:2">
      <c r="B13134" s="134"/>
    </row>
    <row r="13135" spans="2:2">
      <c r="B13135" s="134"/>
    </row>
    <row r="13136" spans="2:2">
      <c r="B13136" s="134"/>
    </row>
    <row r="13137" spans="2:2">
      <c r="B13137" s="134"/>
    </row>
    <row r="13138" spans="2:2">
      <c r="B13138" s="134"/>
    </row>
    <row r="13139" spans="2:2">
      <c r="B13139" s="134"/>
    </row>
    <row r="13140" spans="2:2">
      <c r="B13140" s="134"/>
    </row>
    <row r="13141" spans="2:2">
      <c r="B13141" s="134"/>
    </row>
    <row r="13142" spans="2:2">
      <c r="B13142" s="134"/>
    </row>
    <row r="13143" spans="2:2">
      <c r="B13143" s="134"/>
    </row>
    <row r="13144" spans="2:2">
      <c r="B13144" s="134"/>
    </row>
    <row r="13145" spans="2:2">
      <c r="B13145" s="134"/>
    </row>
    <row r="13146" spans="2:2">
      <c r="B13146" s="134"/>
    </row>
    <row r="13147" spans="2:2">
      <c r="B13147" s="134"/>
    </row>
    <row r="13148" spans="2:2">
      <c r="B13148" s="134"/>
    </row>
    <row r="13149" spans="2:2">
      <c r="B13149" s="134"/>
    </row>
    <row r="13150" spans="2:2">
      <c r="B13150" s="134"/>
    </row>
    <row r="13151" spans="2:2">
      <c r="B13151" s="134"/>
    </row>
    <row r="13152" spans="2:2">
      <c r="B13152" s="134"/>
    </row>
    <row r="13153" spans="2:2">
      <c r="B13153" s="134"/>
    </row>
    <row r="13154" spans="2:2">
      <c r="B13154" s="134"/>
    </row>
    <row r="13155" spans="2:2">
      <c r="B13155" s="134"/>
    </row>
    <row r="13156" spans="2:2">
      <c r="B13156" s="134"/>
    </row>
    <row r="13157" spans="2:2">
      <c r="B13157" s="134"/>
    </row>
    <row r="13158" spans="2:2">
      <c r="B13158" s="134"/>
    </row>
    <row r="13159" spans="2:2">
      <c r="B13159" s="134"/>
    </row>
    <row r="13160" spans="2:2">
      <c r="B13160" s="134"/>
    </row>
    <row r="13161" spans="2:2">
      <c r="B13161" s="134"/>
    </row>
    <row r="13162" spans="2:2">
      <c r="B13162" s="134"/>
    </row>
    <row r="13163" spans="2:2">
      <c r="B13163" s="134"/>
    </row>
    <row r="13164" spans="2:2">
      <c r="B13164" s="134"/>
    </row>
    <row r="13165" spans="2:2">
      <c r="B13165" s="134"/>
    </row>
    <row r="13166" spans="2:2">
      <c r="B13166" s="134"/>
    </row>
    <row r="13167" spans="2:2">
      <c r="B13167" s="134"/>
    </row>
    <row r="13168" spans="2:2">
      <c r="B13168" s="134"/>
    </row>
    <row r="13169" spans="2:2">
      <c r="B13169" s="134"/>
    </row>
    <row r="13170" spans="2:2">
      <c r="B13170" s="134"/>
    </row>
    <row r="13171" spans="2:2">
      <c r="B13171" s="134"/>
    </row>
    <row r="13172" spans="2:2">
      <c r="B13172" s="134"/>
    </row>
    <row r="13173" spans="2:2">
      <c r="B13173" s="134"/>
    </row>
    <row r="13174" spans="2:2">
      <c r="B13174" s="134"/>
    </row>
    <row r="13175" spans="2:2">
      <c r="B13175" s="134"/>
    </row>
    <row r="13176" spans="2:2">
      <c r="B13176" s="134"/>
    </row>
    <row r="13177" spans="2:2">
      <c r="B13177" s="134"/>
    </row>
    <row r="13178" spans="2:2">
      <c r="B13178" s="134"/>
    </row>
    <row r="13179" spans="2:2">
      <c r="B13179" s="134"/>
    </row>
    <row r="13180" spans="2:2">
      <c r="B13180" s="134"/>
    </row>
    <row r="13181" spans="2:2">
      <c r="B13181" s="134"/>
    </row>
    <row r="13182" spans="2:2">
      <c r="B13182" s="134"/>
    </row>
    <row r="13183" spans="2:2">
      <c r="B13183" s="134"/>
    </row>
    <row r="13184" spans="2:2">
      <c r="B13184" s="134"/>
    </row>
    <row r="13185" spans="2:2">
      <c r="B13185" s="134"/>
    </row>
    <row r="13186" spans="2:2">
      <c r="B13186" s="134"/>
    </row>
    <row r="13187" spans="2:2">
      <c r="B13187" s="134"/>
    </row>
    <row r="13188" spans="2:2">
      <c r="B13188" s="134"/>
    </row>
    <row r="13189" spans="2:2">
      <c r="B13189" s="134"/>
    </row>
    <row r="13190" spans="2:2">
      <c r="B13190" s="134"/>
    </row>
    <row r="13191" spans="2:2">
      <c r="B13191" s="134"/>
    </row>
    <row r="13192" spans="2:2">
      <c r="B13192" s="134"/>
    </row>
    <row r="13193" spans="2:2">
      <c r="B13193" s="134"/>
    </row>
    <row r="13194" spans="2:2">
      <c r="B13194" s="134"/>
    </row>
    <row r="13195" spans="2:2">
      <c r="B13195" s="134"/>
    </row>
    <row r="13196" spans="2:2">
      <c r="B13196" s="134"/>
    </row>
    <row r="13197" spans="2:2">
      <c r="B13197" s="134"/>
    </row>
    <row r="13198" spans="2:2">
      <c r="B13198" s="134"/>
    </row>
    <row r="13199" spans="2:2">
      <c r="B13199" s="134"/>
    </row>
    <row r="13200" spans="2:2">
      <c r="B13200" s="134"/>
    </row>
    <row r="13201" spans="2:2">
      <c r="B13201" s="134"/>
    </row>
    <row r="13202" spans="2:2">
      <c r="B13202" s="134"/>
    </row>
    <row r="13203" spans="2:2">
      <c r="B13203" s="134"/>
    </row>
    <row r="13204" spans="2:2">
      <c r="B13204" s="134"/>
    </row>
    <row r="13205" spans="2:2">
      <c r="B13205" s="134"/>
    </row>
    <row r="13206" spans="2:2">
      <c r="B13206" s="134"/>
    </row>
    <row r="13207" spans="2:2">
      <c r="B13207" s="134"/>
    </row>
    <row r="13208" spans="2:2">
      <c r="B13208" s="134"/>
    </row>
    <row r="13209" spans="2:2">
      <c r="B13209" s="134"/>
    </row>
    <row r="13210" spans="2:2">
      <c r="B13210" s="134"/>
    </row>
    <row r="13211" spans="2:2">
      <c r="B13211" s="134"/>
    </row>
    <row r="13212" spans="2:2">
      <c r="B13212" s="134"/>
    </row>
    <row r="13213" spans="2:2">
      <c r="B13213" s="134"/>
    </row>
    <row r="13214" spans="2:2">
      <c r="B13214" s="134"/>
    </row>
    <row r="13215" spans="2:2">
      <c r="B13215" s="134"/>
    </row>
    <row r="13216" spans="2:2">
      <c r="B13216" s="134"/>
    </row>
    <row r="13217" spans="2:2">
      <c r="B13217" s="134"/>
    </row>
    <row r="13218" spans="2:2">
      <c r="B13218" s="134"/>
    </row>
    <row r="13219" spans="2:2">
      <c r="B13219" s="134"/>
    </row>
    <row r="13220" spans="2:2">
      <c r="B13220" s="134"/>
    </row>
    <row r="13221" spans="2:2">
      <c r="B13221" s="134"/>
    </row>
    <row r="13222" spans="2:2">
      <c r="B13222" s="134"/>
    </row>
    <row r="13223" spans="2:2">
      <c r="B13223" s="134"/>
    </row>
    <row r="13224" spans="2:2">
      <c r="B13224" s="134"/>
    </row>
    <row r="13225" spans="2:2">
      <c r="B13225" s="134"/>
    </row>
    <row r="13226" spans="2:2">
      <c r="B13226" s="134"/>
    </row>
    <row r="13227" spans="2:2">
      <c r="B13227" s="134"/>
    </row>
    <row r="13228" spans="2:2">
      <c r="B13228" s="134"/>
    </row>
    <row r="13229" spans="2:2">
      <c r="B13229" s="134"/>
    </row>
    <row r="13230" spans="2:2">
      <c r="B13230" s="134"/>
    </row>
    <row r="13231" spans="2:2">
      <c r="B13231" s="134"/>
    </row>
    <row r="13232" spans="2:2">
      <c r="B13232" s="134"/>
    </row>
    <row r="13233" spans="2:2">
      <c r="B13233" s="134"/>
    </row>
    <row r="13234" spans="2:2">
      <c r="B13234" s="134"/>
    </row>
    <row r="13235" spans="2:2">
      <c r="B13235" s="134"/>
    </row>
    <row r="13236" spans="2:2">
      <c r="B13236" s="134"/>
    </row>
    <row r="13237" spans="2:2">
      <c r="B13237" s="134"/>
    </row>
    <row r="13238" spans="2:2">
      <c r="B13238" s="134"/>
    </row>
    <row r="13239" spans="2:2">
      <c r="B13239" s="134"/>
    </row>
    <row r="13240" spans="2:2">
      <c r="B13240" s="134"/>
    </row>
    <row r="13241" spans="2:2">
      <c r="B13241" s="134"/>
    </row>
    <row r="13242" spans="2:2">
      <c r="B13242" s="134"/>
    </row>
    <row r="13243" spans="2:2">
      <c r="B13243" s="134"/>
    </row>
    <row r="13244" spans="2:2">
      <c r="B13244" s="134"/>
    </row>
    <row r="13245" spans="2:2">
      <c r="B13245" s="134"/>
    </row>
    <row r="13246" spans="2:2">
      <c r="B13246" s="134"/>
    </row>
    <row r="13247" spans="2:2">
      <c r="B13247" s="134"/>
    </row>
    <row r="13248" spans="2:2">
      <c r="B13248" s="134"/>
    </row>
    <row r="13249" spans="2:2">
      <c r="B13249" s="134"/>
    </row>
    <row r="13250" spans="2:2">
      <c r="B13250" s="134"/>
    </row>
    <row r="13251" spans="2:2">
      <c r="B13251" s="134"/>
    </row>
    <row r="13252" spans="2:2">
      <c r="B13252" s="134"/>
    </row>
    <row r="13253" spans="2:2">
      <c r="B13253" s="134"/>
    </row>
    <row r="13254" spans="2:2">
      <c r="B13254" s="134"/>
    </row>
    <row r="13255" spans="2:2">
      <c r="B13255" s="134"/>
    </row>
    <row r="13256" spans="2:2">
      <c r="B13256" s="134"/>
    </row>
    <row r="13257" spans="2:2">
      <c r="B13257" s="134"/>
    </row>
    <row r="13258" spans="2:2">
      <c r="B13258" s="134"/>
    </row>
    <row r="13259" spans="2:2">
      <c r="B13259" s="134"/>
    </row>
    <row r="13260" spans="2:2">
      <c r="B13260" s="134"/>
    </row>
    <row r="13261" spans="2:2">
      <c r="B13261" s="134"/>
    </row>
    <row r="13262" spans="2:2">
      <c r="B13262" s="134"/>
    </row>
    <row r="13263" spans="2:2">
      <c r="B13263" s="134"/>
    </row>
    <row r="13264" spans="2:2">
      <c r="B13264" s="134"/>
    </row>
    <row r="13265" spans="2:2">
      <c r="B13265" s="134"/>
    </row>
    <row r="13266" spans="2:2">
      <c r="B13266" s="134"/>
    </row>
    <row r="13267" spans="2:2">
      <c r="B13267" s="134"/>
    </row>
    <row r="13268" spans="2:2">
      <c r="B13268" s="134"/>
    </row>
    <row r="13269" spans="2:2">
      <c r="B13269" s="134"/>
    </row>
    <row r="13270" spans="2:2">
      <c r="B13270" s="134"/>
    </row>
    <row r="13271" spans="2:2">
      <c r="B13271" s="134"/>
    </row>
    <row r="13272" spans="2:2">
      <c r="B13272" s="134"/>
    </row>
    <row r="13273" spans="2:2">
      <c r="B13273" s="134"/>
    </row>
    <row r="13274" spans="2:2">
      <c r="B13274" s="134"/>
    </row>
    <row r="13275" spans="2:2">
      <c r="B13275" s="134"/>
    </row>
    <row r="13276" spans="2:2">
      <c r="B13276" s="134"/>
    </row>
    <row r="13277" spans="2:2">
      <c r="B13277" s="134"/>
    </row>
    <row r="13278" spans="2:2">
      <c r="B13278" s="134"/>
    </row>
    <row r="13279" spans="2:2">
      <c r="B13279" s="134"/>
    </row>
    <row r="13280" spans="2:2">
      <c r="B13280" s="134"/>
    </row>
    <row r="13281" spans="2:2">
      <c r="B13281" s="134"/>
    </row>
    <row r="13282" spans="2:2">
      <c r="B13282" s="134"/>
    </row>
    <row r="13283" spans="2:2">
      <c r="B13283" s="134"/>
    </row>
    <row r="13284" spans="2:2">
      <c r="B13284" s="134"/>
    </row>
    <row r="13285" spans="2:2">
      <c r="B13285" s="134"/>
    </row>
    <row r="13286" spans="2:2">
      <c r="B13286" s="134"/>
    </row>
    <row r="13287" spans="2:2">
      <c r="B13287" s="134"/>
    </row>
    <row r="13288" spans="2:2">
      <c r="B13288" s="134"/>
    </row>
    <row r="13289" spans="2:2">
      <c r="B13289" s="134"/>
    </row>
    <row r="13290" spans="2:2">
      <c r="B13290" s="134"/>
    </row>
    <row r="13291" spans="2:2">
      <c r="B13291" s="134"/>
    </row>
    <row r="13292" spans="2:2">
      <c r="B13292" s="134"/>
    </row>
    <row r="13293" spans="2:2">
      <c r="B13293" s="134"/>
    </row>
    <row r="13294" spans="2:2">
      <c r="B13294" s="134"/>
    </row>
    <row r="13295" spans="2:2">
      <c r="B13295" s="134"/>
    </row>
    <row r="13296" spans="2:2">
      <c r="B13296" s="134"/>
    </row>
    <row r="13297" spans="2:2">
      <c r="B13297" s="134"/>
    </row>
    <row r="13298" spans="2:2">
      <c r="B13298" s="134"/>
    </row>
    <row r="13299" spans="2:2">
      <c r="B13299" s="134"/>
    </row>
    <row r="13300" spans="2:2">
      <c r="B13300" s="134"/>
    </row>
    <row r="13301" spans="2:2">
      <c r="B13301" s="134"/>
    </row>
    <row r="13302" spans="2:2">
      <c r="B13302" s="134"/>
    </row>
    <row r="13303" spans="2:2">
      <c r="B13303" s="134"/>
    </row>
    <row r="13304" spans="2:2">
      <c r="B13304" s="134"/>
    </row>
    <row r="13305" spans="2:2">
      <c r="B13305" s="134"/>
    </row>
    <row r="13306" spans="2:2">
      <c r="B13306" s="134"/>
    </row>
    <row r="13307" spans="2:2">
      <c r="B13307" s="134"/>
    </row>
    <row r="13308" spans="2:2">
      <c r="B13308" s="134"/>
    </row>
    <row r="13309" spans="2:2">
      <c r="B13309" s="134"/>
    </row>
    <row r="13310" spans="2:2">
      <c r="B13310" s="134"/>
    </row>
    <row r="13311" spans="2:2">
      <c r="B13311" s="134"/>
    </row>
    <row r="13312" spans="2:2">
      <c r="B13312" s="134"/>
    </row>
    <row r="13313" spans="2:2">
      <c r="B13313" s="134"/>
    </row>
    <row r="13314" spans="2:2">
      <c r="B13314" s="134"/>
    </row>
    <row r="13315" spans="2:2">
      <c r="B13315" s="134"/>
    </row>
    <row r="13316" spans="2:2">
      <c r="B13316" s="134"/>
    </row>
    <row r="13317" spans="2:2">
      <c r="B13317" s="134"/>
    </row>
    <row r="13318" spans="2:2">
      <c r="B13318" s="134"/>
    </row>
    <row r="13319" spans="2:2">
      <c r="B13319" s="134"/>
    </row>
    <row r="13320" spans="2:2">
      <c r="B13320" s="134"/>
    </row>
    <row r="13321" spans="2:2">
      <c r="B13321" s="134"/>
    </row>
    <row r="13322" spans="2:2">
      <c r="B13322" s="134"/>
    </row>
    <row r="13323" spans="2:2">
      <c r="B13323" s="134"/>
    </row>
    <row r="13324" spans="2:2">
      <c r="B13324" s="134"/>
    </row>
    <row r="13325" spans="2:2">
      <c r="B13325" s="134"/>
    </row>
    <row r="13326" spans="2:2">
      <c r="B13326" s="134"/>
    </row>
    <row r="13327" spans="2:2">
      <c r="B13327" s="134"/>
    </row>
    <row r="13328" spans="2:2">
      <c r="B13328" s="134"/>
    </row>
    <row r="13329" spans="2:2">
      <c r="B13329" s="134"/>
    </row>
    <row r="13330" spans="2:2">
      <c r="B13330" s="134"/>
    </row>
    <row r="13331" spans="2:2">
      <c r="B13331" s="134"/>
    </row>
    <row r="13332" spans="2:2">
      <c r="B13332" s="134"/>
    </row>
    <row r="13333" spans="2:2">
      <c r="B13333" s="134"/>
    </row>
    <row r="13334" spans="2:2">
      <c r="B13334" s="134"/>
    </row>
    <row r="13335" spans="2:2">
      <c r="B13335" s="134"/>
    </row>
    <row r="13336" spans="2:2">
      <c r="B13336" s="134"/>
    </row>
    <row r="13337" spans="2:2">
      <c r="B13337" s="134"/>
    </row>
    <row r="13338" spans="2:2">
      <c r="B13338" s="134"/>
    </row>
    <row r="13339" spans="2:2">
      <c r="B13339" s="134"/>
    </row>
    <row r="13340" spans="2:2">
      <c r="B13340" s="134"/>
    </row>
    <row r="13341" spans="2:2">
      <c r="B13341" s="134"/>
    </row>
    <row r="13342" spans="2:2">
      <c r="B13342" s="134"/>
    </row>
    <row r="13343" spans="2:2">
      <c r="B13343" s="134"/>
    </row>
    <row r="13344" spans="2:2">
      <c r="B13344" s="134"/>
    </row>
    <row r="13345" spans="2:2">
      <c r="B13345" s="134"/>
    </row>
    <row r="13346" spans="2:2">
      <c r="B13346" s="134"/>
    </row>
    <row r="13347" spans="2:2">
      <c r="B13347" s="134"/>
    </row>
    <row r="13348" spans="2:2">
      <c r="B13348" s="134"/>
    </row>
    <row r="13349" spans="2:2">
      <c r="B13349" s="134"/>
    </row>
    <row r="13350" spans="2:2">
      <c r="B13350" s="134"/>
    </row>
    <row r="13351" spans="2:2">
      <c r="B13351" s="134"/>
    </row>
    <row r="13352" spans="2:2">
      <c r="B13352" s="134"/>
    </row>
    <row r="13353" spans="2:2">
      <c r="B13353" s="134"/>
    </row>
    <row r="13354" spans="2:2">
      <c r="B13354" s="134"/>
    </row>
    <row r="13355" spans="2:2">
      <c r="B13355" s="134"/>
    </row>
    <row r="13356" spans="2:2">
      <c r="B13356" s="134"/>
    </row>
    <row r="13357" spans="2:2">
      <c r="B13357" s="134"/>
    </row>
    <row r="13358" spans="2:2">
      <c r="B13358" s="134"/>
    </row>
    <row r="13359" spans="2:2">
      <c r="B13359" s="134"/>
    </row>
    <row r="13360" spans="2:2">
      <c r="B13360" s="134"/>
    </row>
    <row r="13361" spans="2:2">
      <c r="B13361" s="134"/>
    </row>
    <row r="13362" spans="2:2">
      <c r="B13362" s="134"/>
    </row>
    <row r="13363" spans="2:2">
      <c r="B13363" s="134"/>
    </row>
    <row r="13364" spans="2:2">
      <c r="B13364" s="134"/>
    </row>
    <row r="13365" spans="2:2">
      <c r="B13365" s="134"/>
    </row>
    <row r="13366" spans="2:2">
      <c r="B13366" s="134"/>
    </row>
    <row r="13367" spans="2:2">
      <c r="B13367" s="134"/>
    </row>
    <row r="13368" spans="2:2">
      <c r="B13368" s="134"/>
    </row>
    <row r="13369" spans="2:2">
      <c r="B13369" s="134"/>
    </row>
    <row r="13370" spans="2:2">
      <c r="B13370" s="134"/>
    </row>
    <row r="13371" spans="2:2">
      <c r="B13371" s="134"/>
    </row>
    <row r="13372" spans="2:2">
      <c r="B13372" s="134"/>
    </row>
    <row r="13373" spans="2:2">
      <c r="B13373" s="134"/>
    </row>
    <row r="13374" spans="2:2">
      <c r="B13374" s="134"/>
    </row>
    <row r="13375" spans="2:2">
      <c r="B13375" s="134"/>
    </row>
    <row r="13376" spans="2:2">
      <c r="B13376" s="134"/>
    </row>
    <row r="13377" spans="2:2">
      <c r="B13377" s="134"/>
    </row>
    <row r="13378" spans="2:2">
      <c r="B13378" s="134"/>
    </row>
    <row r="13379" spans="2:2">
      <c r="B13379" s="134"/>
    </row>
    <row r="13380" spans="2:2">
      <c r="B13380" s="134"/>
    </row>
    <row r="13381" spans="2:2">
      <c r="B13381" s="134"/>
    </row>
    <row r="13382" spans="2:2">
      <c r="B13382" s="134"/>
    </row>
    <row r="13383" spans="2:2">
      <c r="B13383" s="134"/>
    </row>
    <row r="13384" spans="2:2">
      <c r="B13384" s="134"/>
    </row>
    <row r="13385" spans="2:2">
      <c r="B13385" s="134"/>
    </row>
    <row r="13386" spans="2:2">
      <c r="B13386" s="134"/>
    </row>
    <row r="13387" spans="2:2">
      <c r="B13387" s="134"/>
    </row>
    <row r="13388" spans="2:2">
      <c r="B13388" s="134"/>
    </row>
    <row r="13389" spans="2:2">
      <c r="B13389" s="134"/>
    </row>
    <row r="13390" spans="2:2">
      <c r="B13390" s="134"/>
    </row>
    <row r="13391" spans="2:2">
      <c r="B13391" s="134"/>
    </row>
    <row r="13392" spans="2:2">
      <c r="B13392" s="134"/>
    </row>
    <row r="13393" spans="2:2">
      <c r="B13393" s="134"/>
    </row>
    <row r="13394" spans="2:2">
      <c r="B13394" s="134"/>
    </row>
    <row r="13395" spans="2:2">
      <c r="B13395" s="134"/>
    </row>
    <row r="13396" spans="2:2">
      <c r="B13396" s="134"/>
    </row>
    <row r="13397" spans="2:2">
      <c r="B13397" s="134"/>
    </row>
    <row r="13398" spans="2:2">
      <c r="B13398" s="134"/>
    </row>
    <row r="13399" spans="2:2">
      <c r="B13399" s="134"/>
    </row>
    <row r="13400" spans="2:2">
      <c r="B13400" s="134"/>
    </row>
    <row r="13401" spans="2:2">
      <c r="B13401" s="134"/>
    </row>
    <row r="13402" spans="2:2">
      <c r="B13402" s="134"/>
    </row>
    <row r="13403" spans="2:2">
      <c r="B13403" s="134"/>
    </row>
    <row r="13404" spans="2:2">
      <c r="B13404" s="134"/>
    </row>
    <row r="13405" spans="2:2">
      <c r="B13405" s="134"/>
    </row>
    <row r="13406" spans="2:2">
      <c r="B13406" s="134"/>
    </row>
    <row r="13407" spans="2:2">
      <c r="B13407" s="134"/>
    </row>
    <row r="13408" spans="2:2">
      <c r="B13408" s="134"/>
    </row>
    <row r="13409" spans="2:2">
      <c r="B13409" s="134"/>
    </row>
    <row r="13410" spans="2:2">
      <c r="B13410" s="134"/>
    </row>
    <row r="13411" spans="2:2">
      <c r="B13411" s="134"/>
    </row>
    <row r="13412" spans="2:2">
      <c r="B13412" s="134"/>
    </row>
    <row r="13413" spans="2:2">
      <c r="B13413" s="134"/>
    </row>
    <row r="13414" spans="2:2">
      <c r="B13414" s="134"/>
    </row>
    <row r="13415" spans="2:2">
      <c r="B13415" s="134"/>
    </row>
    <row r="13416" spans="2:2">
      <c r="B13416" s="134"/>
    </row>
    <row r="13417" spans="2:2">
      <c r="B13417" s="134"/>
    </row>
    <row r="13418" spans="2:2">
      <c r="B13418" s="134"/>
    </row>
    <row r="13419" spans="2:2">
      <c r="B13419" s="134"/>
    </row>
    <row r="13420" spans="2:2">
      <c r="B13420" s="134"/>
    </row>
    <row r="13421" spans="2:2">
      <c r="B13421" s="134"/>
    </row>
    <row r="13422" spans="2:2">
      <c r="B13422" s="134"/>
    </row>
    <row r="13423" spans="2:2">
      <c r="B13423" s="134"/>
    </row>
    <row r="13424" spans="2:2">
      <c r="B13424" s="134"/>
    </row>
    <row r="13425" spans="2:2">
      <c r="B13425" s="134"/>
    </row>
    <row r="13426" spans="2:2">
      <c r="B13426" s="134"/>
    </row>
    <row r="13427" spans="2:2">
      <c r="B13427" s="134"/>
    </row>
    <row r="13428" spans="2:2">
      <c r="B13428" s="134"/>
    </row>
    <row r="13429" spans="2:2">
      <c r="B13429" s="134"/>
    </row>
    <row r="13430" spans="2:2">
      <c r="B13430" s="134"/>
    </row>
    <row r="13431" spans="2:2">
      <c r="B13431" s="134"/>
    </row>
    <row r="13432" spans="2:2">
      <c r="B13432" s="134"/>
    </row>
    <row r="13433" spans="2:2">
      <c r="B13433" s="134"/>
    </row>
    <row r="13434" spans="2:2">
      <c r="B13434" s="134"/>
    </row>
    <row r="13435" spans="2:2">
      <c r="B13435" s="134"/>
    </row>
    <row r="13436" spans="2:2">
      <c r="B13436" s="134"/>
    </row>
    <row r="13437" spans="2:2">
      <c r="B13437" s="134"/>
    </row>
    <row r="13438" spans="2:2">
      <c r="B13438" s="134"/>
    </row>
    <row r="13439" spans="2:2">
      <c r="B13439" s="134"/>
    </row>
    <row r="13440" spans="2:2">
      <c r="B13440" s="134"/>
    </row>
    <row r="13441" spans="2:2">
      <c r="B13441" s="134"/>
    </row>
    <row r="13442" spans="2:2">
      <c r="B13442" s="134"/>
    </row>
    <row r="13443" spans="2:2">
      <c r="B13443" s="134"/>
    </row>
    <row r="13444" spans="2:2">
      <c r="B13444" s="134"/>
    </row>
    <row r="13445" spans="2:2">
      <c r="B13445" s="134"/>
    </row>
    <row r="13446" spans="2:2">
      <c r="B13446" s="134"/>
    </row>
    <row r="13447" spans="2:2">
      <c r="B13447" s="134"/>
    </row>
    <row r="13448" spans="2:2">
      <c r="B13448" s="134"/>
    </row>
    <row r="13449" spans="2:2">
      <c r="B13449" s="134"/>
    </row>
    <row r="13450" spans="2:2">
      <c r="B13450" s="134"/>
    </row>
    <row r="13451" spans="2:2">
      <c r="B13451" s="134"/>
    </row>
    <row r="13452" spans="2:2">
      <c r="B13452" s="134"/>
    </row>
    <row r="13453" spans="2:2">
      <c r="B13453" s="134"/>
    </row>
    <row r="13454" spans="2:2">
      <c r="B13454" s="134"/>
    </row>
    <row r="13455" spans="2:2">
      <c r="B13455" s="134"/>
    </row>
    <row r="13456" spans="2:2">
      <c r="B13456" s="134"/>
    </row>
    <row r="13457" spans="2:2">
      <c r="B13457" s="134"/>
    </row>
    <row r="13458" spans="2:2">
      <c r="B13458" s="134"/>
    </row>
    <row r="13459" spans="2:2">
      <c r="B13459" s="134"/>
    </row>
    <row r="13460" spans="2:2">
      <c r="B13460" s="134"/>
    </row>
    <row r="13461" spans="2:2">
      <c r="B13461" s="134"/>
    </row>
    <row r="13462" spans="2:2">
      <c r="B13462" s="134"/>
    </row>
    <row r="13463" spans="2:2">
      <c r="B13463" s="134"/>
    </row>
    <row r="13464" spans="2:2">
      <c r="B13464" s="134"/>
    </row>
    <row r="13465" spans="2:2">
      <c r="B13465" s="134"/>
    </row>
    <row r="13466" spans="2:2">
      <c r="B13466" s="134"/>
    </row>
    <row r="13467" spans="2:2">
      <c r="B13467" s="134"/>
    </row>
    <row r="13468" spans="2:2">
      <c r="B13468" s="134"/>
    </row>
    <row r="13469" spans="2:2">
      <c r="B13469" s="134"/>
    </row>
    <row r="13470" spans="2:2">
      <c r="B13470" s="134"/>
    </row>
    <row r="13471" spans="2:2">
      <c r="B13471" s="134"/>
    </row>
    <row r="13472" spans="2:2">
      <c r="B13472" s="134"/>
    </row>
    <row r="13473" spans="2:2">
      <c r="B13473" s="134"/>
    </row>
    <row r="13474" spans="2:2">
      <c r="B13474" s="134"/>
    </row>
    <row r="13475" spans="2:2">
      <c r="B13475" s="134"/>
    </row>
    <row r="13476" spans="2:2">
      <c r="B13476" s="134"/>
    </row>
    <row r="13477" spans="2:2">
      <c r="B13477" s="134"/>
    </row>
    <row r="13478" spans="2:2">
      <c r="B13478" s="134"/>
    </row>
    <row r="13479" spans="2:2">
      <c r="B13479" s="134"/>
    </row>
    <row r="13480" spans="2:2">
      <c r="B13480" s="134"/>
    </row>
    <row r="13481" spans="2:2">
      <c r="B13481" s="134"/>
    </row>
    <row r="13482" spans="2:2">
      <c r="B13482" s="134"/>
    </row>
    <row r="13483" spans="2:2">
      <c r="B13483" s="134"/>
    </row>
    <row r="13484" spans="2:2">
      <c r="B13484" s="134"/>
    </row>
    <row r="13485" spans="2:2">
      <c r="B13485" s="134"/>
    </row>
    <row r="13486" spans="2:2">
      <c r="B13486" s="134"/>
    </row>
    <row r="13487" spans="2:2">
      <c r="B13487" s="134"/>
    </row>
    <row r="13488" spans="2:2">
      <c r="B13488" s="134"/>
    </row>
    <row r="13489" spans="2:2">
      <c r="B13489" s="134"/>
    </row>
    <row r="13490" spans="2:2">
      <c r="B13490" s="134"/>
    </row>
    <row r="13491" spans="2:2">
      <c r="B13491" s="134"/>
    </row>
    <row r="13492" spans="2:2">
      <c r="B13492" s="134"/>
    </row>
    <row r="13493" spans="2:2">
      <c r="B13493" s="134"/>
    </row>
    <row r="13494" spans="2:2">
      <c r="B13494" s="134"/>
    </row>
    <row r="13495" spans="2:2">
      <c r="B13495" s="134"/>
    </row>
    <row r="13496" spans="2:2">
      <c r="B13496" s="134"/>
    </row>
    <row r="13497" spans="2:2">
      <c r="B13497" s="134"/>
    </row>
    <row r="13498" spans="2:2">
      <c r="B13498" s="134"/>
    </row>
    <row r="13499" spans="2:2">
      <c r="B13499" s="134"/>
    </row>
    <row r="13500" spans="2:2">
      <c r="B13500" s="134"/>
    </row>
    <row r="13501" spans="2:2">
      <c r="B13501" s="134"/>
    </row>
    <row r="13502" spans="2:2">
      <c r="B13502" s="134"/>
    </row>
    <row r="13503" spans="2:2">
      <c r="B13503" s="134"/>
    </row>
    <row r="13504" spans="2:2">
      <c r="B13504" s="134"/>
    </row>
    <row r="13505" spans="2:2">
      <c r="B13505" s="134"/>
    </row>
    <row r="13506" spans="2:2">
      <c r="B13506" s="134"/>
    </row>
    <row r="13507" spans="2:2">
      <c r="B13507" s="134"/>
    </row>
    <row r="13508" spans="2:2">
      <c r="B13508" s="134"/>
    </row>
    <row r="13509" spans="2:2">
      <c r="B13509" s="134"/>
    </row>
    <row r="13510" spans="2:2">
      <c r="B13510" s="134"/>
    </row>
    <row r="13511" spans="2:2">
      <c r="B13511" s="134"/>
    </row>
    <row r="13512" spans="2:2">
      <c r="B13512" s="134"/>
    </row>
    <row r="13513" spans="2:2">
      <c r="B13513" s="134"/>
    </row>
    <row r="13514" spans="2:2">
      <c r="B13514" s="134"/>
    </row>
    <row r="13515" spans="2:2">
      <c r="B13515" s="134"/>
    </row>
    <row r="13516" spans="2:2">
      <c r="B13516" s="134"/>
    </row>
    <row r="13517" spans="2:2">
      <c r="B13517" s="134"/>
    </row>
    <row r="13518" spans="2:2">
      <c r="B13518" s="134"/>
    </row>
    <row r="13519" spans="2:2">
      <c r="B13519" s="134"/>
    </row>
    <row r="13520" spans="2:2">
      <c r="B13520" s="134"/>
    </row>
    <row r="13521" spans="2:2">
      <c r="B13521" s="134"/>
    </row>
    <row r="13522" spans="2:2">
      <c r="B13522" s="134"/>
    </row>
    <row r="13523" spans="2:2">
      <c r="B13523" s="134"/>
    </row>
    <row r="13524" spans="2:2">
      <c r="B13524" s="134"/>
    </row>
    <row r="13525" spans="2:2">
      <c r="B13525" s="134"/>
    </row>
    <row r="13526" spans="2:2">
      <c r="B13526" s="134"/>
    </row>
    <row r="13527" spans="2:2">
      <c r="B13527" s="134"/>
    </row>
    <row r="13528" spans="2:2">
      <c r="B13528" s="134"/>
    </row>
    <row r="13529" spans="2:2">
      <c r="B13529" s="134"/>
    </row>
    <row r="13530" spans="2:2">
      <c r="B13530" s="134"/>
    </row>
    <row r="13531" spans="2:2">
      <c r="B13531" s="134"/>
    </row>
    <row r="13532" spans="2:2">
      <c r="B13532" s="134"/>
    </row>
    <row r="13533" spans="2:2">
      <c r="B13533" s="134"/>
    </row>
    <row r="13534" spans="2:2">
      <c r="B13534" s="134"/>
    </row>
    <row r="13535" spans="2:2">
      <c r="B13535" s="134"/>
    </row>
    <row r="13536" spans="2:2">
      <c r="B13536" s="134"/>
    </row>
    <row r="13537" spans="2:2">
      <c r="B13537" s="134"/>
    </row>
    <row r="13538" spans="2:2">
      <c r="B13538" s="134"/>
    </row>
    <row r="13539" spans="2:2">
      <c r="B13539" s="134"/>
    </row>
    <row r="13540" spans="2:2">
      <c r="B13540" s="134"/>
    </row>
    <row r="13541" spans="2:2">
      <c r="B13541" s="134"/>
    </row>
    <row r="13542" spans="2:2">
      <c r="B13542" s="134"/>
    </row>
    <row r="13543" spans="2:2">
      <c r="B13543" s="134"/>
    </row>
    <row r="13544" spans="2:2">
      <c r="B13544" s="134"/>
    </row>
    <row r="13545" spans="2:2">
      <c r="B13545" s="134"/>
    </row>
    <row r="13546" spans="2:2">
      <c r="B13546" s="134"/>
    </row>
    <row r="13547" spans="2:2">
      <c r="B13547" s="134"/>
    </row>
    <row r="13548" spans="2:2">
      <c r="B13548" s="134"/>
    </row>
    <row r="13549" spans="2:2">
      <c r="B13549" s="134"/>
    </row>
    <row r="13550" spans="2:2">
      <c r="B13550" s="134"/>
    </row>
    <row r="13551" spans="2:2">
      <c r="B13551" s="134"/>
    </row>
    <row r="13552" spans="2:2">
      <c r="B13552" s="134"/>
    </row>
    <row r="13553" spans="2:2">
      <c r="B13553" s="134"/>
    </row>
    <row r="13554" spans="2:2">
      <c r="B13554" s="134"/>
    </row>
    <row r="13555" spans="2:2">
      <c r="B13555" s="134"/>
    </row>
    <row r="13556" spans="2:2">
      <c r="B13556" s="134"/>
    </row>
    <row r="13557" spans="2:2">
      <c r="B13557" s="134"/>
    </row>
    <row r="13558" spans="2:2">
      <c r="B13558" s="134"/>
    </row>
    <row r="13559" spans="2:2">
      <c r="B13559" s="134"/>
    </row>
    <row r="13560" spans="2:2">
      <c r="B13560" s="134"/>
    </row>
    <row r="13561" spans="2:2">
      <c r="B13561" s="134"/>
    </row>
    <row r="13562" spans="2:2">
      <c r="B13562" s="134"/>
    </row>
    <row r="13563" spans="2:2">
      <c r="B13563" s="134"/>
    </row>
    <row r="13564" spans="2:2">
      <c r="B13564" s="134"/>
    </row>
    <row r="13565" spans="2:2">
      <c r="B13565" s="134"/>
    </row>
    <row r="13566" spans="2:2">
      <c r="B13566" s="134"/>
    </row>
    <row r="13567" spans="2:2">
      <c r="B13567" s="134"/>
    </row>
    <row r="13568" spans="2:2">
      <c r="B13568" s="134"/>
    </row>
    <row r="13569" spans="2:2">
      <c r="B13569" s="134"/>
    </row>
    <row r="13570" spans="2:2">
      <c r="B13570" s="134"/>
    </row>
    <row r="13571" spans="2:2">
      <c r="B13571" s="134"/>
    </row>
    <row r="13572" spans="2:2">
      <c r="B13572" s="134"/>
    </row>
    <row r="13573" spans="2:2">
      <c r="B13573" s="134"/>
    </row>
    <row r="13574" spans="2:2">
      <c r="B13574" s="134"/>
    </row>
    <row r="13575" spans="2:2">
      <c r="B13575" s="134"/>
    </row>
    <row r="13576" spans="2:2">
      <c r="B13576" s="134"/>
    </row>
    <row r="13577" spans="2:2">
      <c r="B13577" s="134"/>
    </row>
    <row r="13578" spans="2:2">
      <c r="B13578" s="134"/>
    </row>
    <row r="13579" spans="2:2">
      <c r="B13579" s="134"/>
    </row>
    <row r="13580" spans="2:2">
      <c r="B13580" s="134"/>
    </row>
    <row r="13581" spans="2:2">
      <c r="B13581" s="134"/>
    </row>
    <row r="13582" spans="2:2">
      <c r="B13582" s="134"/>
    </row>
    <row r="13583" spans="2:2">
      <c r="B13583" s="134"/>
    </row>
    <row r="13584" spans="2:2">
      <c r="B13584" s="134"/>
    </row>
    <row r="13585" spans="2:2">
      <c r="B13585" s="134"/>
    </row>
    <row r="13586" spans="2:2">
      <c r="B13586" s="134"/>
    </row>
    <row r="13587" spans="2:2">
      <c r="B13587" s="134"/>
    </row>
    <row r="13588" spans="2:2">
      <c r="B13588" s="134"/>
    </row>
    <row r="13589" spans="2:2">
      <c r="B13589" s="134"/>
    </row>
    <row r="13590" spans="2:2">
      <c r="B13590" s="134"/>
    </row>
    <row r="13591" spans="2:2">
      <c r="B13591" s="134"/>
    </row>
    <row r="13592" spans="2:2">
      <c r="B13592" s="134"/>
    </row>
    <row r="13593" spans="2:2">
      <c r="B13593" s="134"/>
    </row>
    <row r="13594" spans="2:2">
      <c r="B13594" s="134"/>
    </row>
    <row r="13595" spans="2:2">
      <c r="B13595" s="134"/>
    </row>
    <row r="13596" spans="2:2">
      <c r="B13596" s="134"/>
    </row>
    <row r="13597" spans="2:2">
      <c r="B13597" s="134"/>
    </row>
    <row r="13598" spans="2:2">
      <c r="B13598" s="134"/>
    </row>
    <row r="13599" spans="2:2">
      <c r="B13599" s="134"/>
    </row>
    <row r="13600" spans="2:2">
      <c r="B13600" s="134"/>
    </row>
    <row r="13601" spans="2:2">
      <c r="B13601" s="134"/>
    </row>
    <row r="13602" spans="2:2">
      <c r="B13602" s="134"/>
    </row>
    <row r="13603" spans="2:2">
      <c r="B13603" s="134"/>
    </row>
    <row r="13604" spans="2:2">
      <c r="B13604" s="134"/>
    </row>
    <row r="13605" spans="2:2">
      <c r="B13605" s="134"/>
    </row>
    <row r="13606" spans="2:2">
      <c r="B13606" s="134"/>
    </row>
    <row r="13607" spans="2:2">
      <c r="B13607" s="134"/>
    </row>
    <row r="13608" spans="2:2">
      <c r="B13608" s="134"/>
    </row>
    <row r="13609" spans="2:2">
      <c r="B13609" s="134"/>
    </row>
    <row r="13610" spans="2:2">
      <c r="B13610" s="134"/>
    </row>
    <row r="13611" spans="2:2">
      <c r="B13611" s="134"/>
    </row>
    <row r="13612" spans="2:2">
      <c r="B13612" s="134"/>
    </row>
    <row r="13613" spans="2:2">
      <c r="B13613" s="134"/>
    </row>
    <row r="13614" spans="2:2">
      <c r="B13614" s="134"/>
    </row>
    <row r="13615" spans="2:2">
      <c r="B13615" s="134"/>
    </row>
    <row r="13616" spans="2:2">
      <c r="B13616" s="134"/>
    </row>
    <row r="13617" spans="2:2">
      <c r="B13617" s="134"/>
    </row>
    <row r="13618" spans="2:2">
      <c r="B13618" s="134"/>
    </row>
    <row r="13619" spans="2:2">
      <c r="B13619" s="134"/>
    </row>
    <row r="13620" spans="2:2">
      <c r="B13620" s="134"/>
    </row>
    <row r="13621" spans="2:2">
      <c r="B13621" s="134"/>
    </row>
    <row r="13622" spans="2:2">
      <c r="B13622" s="134"/>
    </row>
    <row r="13623" spans="2:2">
      <c r="B13623" s="134"/>
    </row>
    <row r="13624" spans="2:2">
      <c r="B13624" s="134"/>
    </row>
    <row r="13625" spans="2:2">
      <c r="B13625" s="134"/>
    </row>
    <row r="13626" spans="2:2">
      <c r="B13626" s="134"/>
    </row>
    <row r="13627" spans="2:2">
      <c r="B13627" s="134"/>
    </row>
    <row r="13628" spans="2:2">
      <c r="B13628" s="134"/>
    </row>
    <row r="13629" spans="2:2">
      <c r="B13629" s="134"/>
    </row>
    <row r="13630" spans="2:2">
      <c r="B13630" s="134"/>
    </row>
    <row r="13631" spans="2:2">
      <c r="B13631" s="134"/>
    </row>
    <row r="13632" spans="2:2">
      <c r="B13632" s="134"/>
    </row>
    <row r="13633" spans="2:2">
      <c r="B13633" s="134"/>
    </row>
    <row r="13634" spans="2:2">
      <c r="B13634" s="134"/>
    </row>
    <row r="13635" spans="2:2">
      <c r="B13635" s="134"/>
    </row>
    <row r="13636" spans="2:2">
      <c r="B13636" s="134"/>
    </row>
    <row r="13637" spans="2:2">
      <c r="B13637" s="134"/>
    </row>
    <row r="13638" spans="2:2">
      <c r="B13638" s="134"/>
    </row>
    <row r="13639" spans="2:2">
      <c r="B13639" s="134"/>
    </row>
    <row r="13640" spans="2:2">
      <c r="B13640" s="134"/>
    </row>
    <row r="13641" spans="2:2">
      <c r="B13641" s="134"/>
    </row>
    <row r="13642" spans="2:2">
      <c r="B13642" s="134"/>
    </row>
    <row r="13643" spans="2:2">
      <c r="B13643" s="134"/>
    </row>
    <row r="13644" spans="2:2">
      <c r="B13644" s="134"/>
    </row>
    <row r="13645" spans="2:2">
      <c r="B13645" s="134"/>
    </row>
    <row r="13646" spans="2:2">
      <c r="B13646" s="134"/>
    </row>
    <row r="13647" spans="2:2">
      <c r="B13647" s="134"/>
    </row>
    <row r="13648" spans="2:2">
      <c r="B13648" s="134"/>
    </row>
    <row r="13649" spans="2:2">
      <c r="B13649" s="134"/>
    </row>
    <row r="13650" spans="2:2">
      <c r="B13650" s="134"/>
    </row>
    <row r="13651" spans="2:2">
      <c r="B13651" s="134"/>
    </row>
    <row r="13652" spans="2:2">
      <c r="B13652" s="134"/>
    </row>
    <row r="13653" spans="2:2">
      <c r="B13653" s="134"/>
    </row>
    <row r="13654" spans="2:2">
      <c r="B13654" s="134"/>
    </row>
    <row r="13655" spans="2:2">
      <c r="B13655" s="134"/>
    </row>
    <row r="13656" spans="2:2">
      <c r="B13656" s="134"/>
    </row>
    <row r="13657" spans="2:2">
      <c r="B13657" s="134"/>
    </row>
    <row r="13658" spans="2:2">
      <c r="B13658" s="134"/>
    </row>
    <row r="13659" spans="2:2">
      <c r="B13659" s="134"/>
    </row>
    <row r="13660" spans="2:2">
      <c r="B13660" s="134"/>
    </row>
    <row r="13661" spans="2:2">
      <c r="B13661" s="134"/>
    </row>
    <row r="13662" spans="2:2">
      <c r="B13662" s="134"/>
    </row>
    <row r="13663" spans="2:2">
      <c r="B13663" s="134"/>
    </row>
    <row r="13664" spans="2:2">
      <c r="B13664" s="134"/>
    </row>
    <row r="13665" spans="2:2">
      <c r="B13665" s="134"/>
    </row>
    <row r="13666" spans="2:2">
      <c r="B13666" s="134"/>
    </row>
    <row r="13667" spans="2:2">
      <c r="B13667" s="134"/>
    </row>
    <row r="13668" spans="2:2">
      <c r="B13668" s="134"/>
    </row>
    <row r="13669" spans="2:2">
      <c r="B13669" s="134"/>
    </row>
    <row r="13670" spans="2:2">
      <c r="B13670" s="134"/>
    </row>
    <row r="13671" spans="2:2">
      <c r="B13671" s="134"/>
    </row>
    <row r="13672" spans="2:2">
      <c r="B13672" s="134"/>
    </row>
    <row r="13673" spans="2:2">
      <c r="B13673" s="134"/>
    </row>
    <row r="13674" spans="2:2">
      <c r="B13674" s="134"/>
    </row>
    <row r="13675" spans="2:2">
      <c r="B13675" s="134"/>
    </row>
    <row r="13676" spans="2:2">
      <c r="B13676" s="134"/>
    </row>
    <row r="13677" spans="2:2">
      <c r="B13677" s="134"/>
    </row>
    <row r="13678" spans="2:2">
      <c r="B13678" s="134"/>
    </row>
    <row r="13679" spans="2:2">
      <c r="B13679" s="134"/>
    </row>
    <row r="13680" spans="2:2">
      <c r="B13680" s="134"/>
    </row>
    <row r="13681" spans="2:2">
      <c r="B13681" s="134"/>
    </row>
    <row r="13682" spans="2:2">
      <c r="B13682" s="134"/>
    </row>
    <row r="13683" spans="2:2">
      <c r="B13683" s="134"/>
    </row>
    <row r="13684" spans="2:2">
      <c r="B13684" s="134"/>
    </row>
    <row r="13685" spans="2:2">
      <c r="B13685" s="134"/>
    </row>
    <row r="13686" spans="2:2">
      <c r="B13686" s="134"/>
    </row>
    <row r="13687" spans="2:2">
      <c r="B13687" s="134"/>
    </row>
    <row r="13688" spans="2:2">
      <c r="B13688" s="134"/>
    </row>
    <row r="13689" spans="2:2">
      <c r="B13689" s="134"/>
    </row>
    <row r="13690" spans="2:2">
      <c r="B13690" s="134"/>
    </row>
    <row r="13691" spans="2:2">
      <c r="B13691" s="134"/>
    </row>
    <row r="13692" spans="2:2">
      <c r="B13692" s="134"/>
    </row>
    <row r="13693" spans="2:2">
      <c r="B13693" s="134"/>
    </row>
    <row r="13694" spans="2:2">
      <c r="B13694" s="134"/>
    </row>
    <row r="13695" spans="2:2">
      <c r="B13695" s="134"/>
    </row>
    <row r="13696" spans="2:2">
      <c r="B13696" s="134"/>
    </row>
    <row r="13697" spans="2:2">
      <c r="B13697" s="134"/>
    </row>
    <row r="13698" spans="2:2">
      <c r="B13698" s="134"/>
    </row>
    <row r="13699" spans="2:2">
      <c r="B13699" s="134"/>
    </row>
    <row r="13700" spans="2:2">
      <c r="B13700" s="134"/>
    </row>
    <row r="13701" spans="2:2">
      <c r="B13701" s="134"/>
    </row>
    <row r="13702" spans="2:2">
      <c r="B13702" s="134"/>
    </row>
    <row r="13703" spans="2:2">
      <c r="B13703" s="134"/>
    </row>
    <row r="13704" spans="2:2">
      <c r="B13704" s="134"/>
    </row>
    <row r="13705" spans="2:2">
      <c r="B13705" s="134"/>
    </row>
    <row r="13706" spans="2:2">
      <c r="B13706" s="134"/>
    </row>
    <row r="13707" spans="2:2">
      <c r="B13707" s="134"/>
    </row>
    <row r="13708" spans="2:2">
      <c r="B13708" s="134"/>
    </row>
    <row r="13709" spans="2:2">
      <c r="B13709" s="134"/>
    </row>
    <row r="13710" spans="2:2">
      <c r="B13710" s="134"/>
    </row>
    <row r="13711" spans="2:2">
      <c r="B13711" s="134"/>
    </row>
    <row r="13712" spans="2:2">
      <c r="B13712" s="134"/>
    </row>
    <row r="13713" spans="2:2">
      <c r="B13713" s="134"/>
    </row>
    <row r="13714" spans="2:2">
      <c r="B13714" s="134"/>
    </row>
    <row r="13715" spans="2:2">
      <c r="B13715" s="134"/>
    </row>
    <row r="13716" spans="2:2">
      <c r="B13716" s="134"/>
    </row>
    <row r="13717" spans="2:2">
      <c r="B13717" s="134"/>
    </row>
    <row r="13718" spans="2:2">
      <c r="B13718" s="134"/>
    </row>
    <row r="13719" spans="2:2">
      <c r="B13719" s="134"/>
    </row>
    <row r="13720" spans="2:2">
      <c r="B13720" s="134"/>
    </row>
    <row r="13721" spans="2:2">
      <c r="B13721" s="134"/>
    </row>
    <row r="13722" spans="2:2">
      <c r="B13722" s="134"/>
    </row>
    <row r="13723" spans="2:2">
      <c r="B13723" s="134"/>
    </row>
    <row r="13724" spans="2:2">
      <c r="B13724" s="134"/>
    </row>
    <row r="13725" spans="2:2">
      <c r="B13725" s="134"/>
    </row>
    <row r="13726" spans="2:2">
      <c r="B13726" s="134"/>
    </row>
    <row r="13727" spans="2:2">
      <c r="B13727" s="134"/>
    </row>
    <row r="13728" spans="2:2">
      <c r="B13728" s="134"/>
    </row>
    <row r="13729" spans="2:2">
      <c r="B13729" s="134"/>
    </row>
    <row r="13730" spans="2:2">
      <c r="B13730" s="134"/>
    </row>
    <row r="13731" spans="2:2">
      <c r="B13731" s="134"/>
    </row>
    <row r="13732" spans="2:2">
      <c r="B13732" s="134"/>
    </row>
    <row r="13733" spans="2:2">
      <c r="B13733" s="134"/>
    </row>
    <row r="13734" spans="2:2">
      <c r="B13734" s="134"/>
    </row>
    <row r="13735" spans="2:2">
      <c r="B13735" s="134"/>
    </row>
    <row r="13736" spans="2:2">
      <c r="B13736" s="134"/>
    </row>
    <row r="13737" spans="2:2">
      <c r="B13737" s="134"/>
    </row>
    <row r="13738" spans="2:2">
      <c r="B13738" s="134"/>
    </row>
    <row r="13739" spans="2:2">
      <c r="B13739" s="134"/>
    </row>
    <row r="13740" spans="2:2">
      <c r="B13740" s="134"/>
    </row>
    <row r="13741" spans="2:2">
      <c r="B13741" s="134"/>
    </row>
    <row r="13742" spans="2:2">
      <c r="B13742" s="134"/>
    </row>
    <row r="13743" spans="2:2">
      <c r="B13743" s="134"/>
    </row>
    <row r="13744" spans="2:2">
      <c r="B13744" s="134"/>
    </row>
    <row r="13745" spans="2:2">
      <c r="B13745" s="134"/>
    </row>
    <row r="13746" spans="2:2">
      <c r="B13746" s="134"/>
    </row>
    <row r="13747" spans="2:2">
      <c r="B13747" s="134"/>
    </row>
    <row r="13748" spans="2:2">
      <c r="B13748" s="134"/>
    </row>
    <row r="13749" spans="2:2">
      <c r="B13749" s="134"/>
    </row>
    <row r="13750" spans="2:2">
      <c r="B13750" s="134"/>
    </row>
    <row r="13751" spans="2:2">
      <c r="B13751" s="134"/>
    </row>
    <row r="13752" spans="2:2">
      <c r="B13752" s="134"/>
    </row>
    <row r="13753" spans="2:2">
      <c r="B13753" s="134"/>
    </row>
    <row r="13754" spans="2:2">
      <c r="B13754" s="134"/>
    </row>
    <row r="13755" spans="2:2">
      <c r="B13755" s="134"/>
    </row>
    <row r="13756" spans="2:2">
      <c r="B13756" s="134"/>
    </row>
    <row r="13757" spans="2:2">
      <c r="B13757" s="134"/>
    </row>
    <row r="13758" spans="2:2">
      <c r="B13758" s="134"/>
    </row>
    <row r="13759" spans="2:2">
      <c r="B13759" s="134"/>
    </row>
    <row r="13760" spans="2:2">
      <c r="B13760" s="134"/>
    </row>
    <row r="13761" spans="2:2">
      <c r="B13761" s="134"/>
    </row>
    <row r="13762" spans="2:2">
      <c r="B13762" s="134"/>
    </row>
    <row r="13763" spans="2:2">
      <c r="B13763" s="134"/>
    </row>
    <row r="13764" spans="2:2">
      <c r="B13764" s="134"/>
    </row>
    <row r="13765" spans="2:2">
      <c r="B13765" s="134"/>
    </row>
    <row r="13766" spans="2:2">
      <c r="B13766" s="134"/>
    </row>
    <row r="13767" spans="2:2">
      <c r="B13767" s="134"/>
    </row>
    <row r="13768" spans="2:2">
      <c r="B13768" s="134"/>
    </row>
    <row r="13769" spans="2:2">
      <c r="B13769" s="134"/>
    </row>
    <row r="13770" spans="2:2">
      <c r="B13770" s="134"/>
    </row>
    <row r="13771" spans="2:2">
      <c r="B13771" s="134"/>
    </row>
    <row r="13772" spans="2:2">
      <c r="B13772" s="134"/>
    </row>
    <row r="13773" spans="2:2">
      <c r="B13773" s="134"/>
    </row>
    <row r="13774" spans="2:2">
      <c r="B13774" s="134"/>
    </row>
    <row r="13775" spans="2:2">
      <c r="B13775" s="134"/>
    </row>
    <row r="13776" spans="2:2">
      <c r="B13776" s="134"/>
    </row>
    <row r="13777" spans="2:2">
      <c r="B13777" s="134"/>
    </row>
    <row r="13778" spans="2:2">
      <c r="B13778" s="134"/>
    </row>
    <row r="13779" spans="2:2">
      <c r="B13779" s="134"/>
    </row>
    <row r="13780" spans="2:2">
      <c r="B13780" s="134"/>
    </row>
    <row r="13781" spans="2:2">
      <c r="B13781" s="134"/>
    </row>
    <row r="13782" spans="2:2">
      <c r="B13782" s="134"/>
    </row>
    <row r="13783" spans="2:2">
      <c r="B13783" s="134"/>
    </row>
    <row r="13784" spans="2:2">
      <c r="B13784" s="134"/>
    </row>
    <row r="13785" spans="2:2">
      <c r="B13785" s="134"/>
    </row>
    <row r="13786" spans="2:2">
      <c r="B13786" s="134"/>
    </row>
    <row r="13787" spans="2:2">
      <c r="B13787" s="134"/>
    </row>
    <row r="13788" spans="2:2">
      <c r="B13788" s="134"/>
    </row>
    <row r="13789" spans="2:2">
      <c r="B13789" s="134"/>
    </row>
    <row r="13790" spans="2:2">
      <c r="B13790" s="134"/>
    </row>
    <row r="13791" spans="2:2">
      <c r="B13791" s="134"/>
    </row>
    <row r="13792" spans="2:2">
      <c r="B13792" s="134"/>
    </row>
    <row r="13793" spans="2:2">
      <c r="B13793" s="134"/>
    </row>
    <row r="13794" spans="2:2">
      <c r="B13794" s="134"/>
    </row>
    <row r="13795" spans="2:2">
      <c r="B13795" s="134"/>
    </row>
    <row r="13796" spans="2:2">
      <c r="B13796" s="134"/>
    </row>
    <row r="13797" spans="2:2">
      <c r="B13797" s="134"/>
    </row>
    <row r="13798" spans="2:2">
      <c r="B13798" s="134"/>
    </row>
    <row r="13799" spans="2:2">
      <c r="B13799" s="134"/>
    </row>
    <row r="13800" spans="2:2">
      <c r="B13800" s="134"/>
    </row>
    <row r="13801" spans="2:2">
      <c r="B13801" s="134"/>
    </row>
    <row r="13802" spans="2:2">
      <c r="B13802" s="134"/>
    </row>
    <row r="13803" spans="2:2">
      <c r="B13803" s="134"/>
    </row>
    <row r="13804" spans="2:2">
      <c r="B13804" s="134"/>
    </row>
    <row r="13805" spans="2:2">
      <c r="B13805" s="134"/>
    </row>
    <row r="13806" spans="2:2">
      <c r="B13806" s="134"/>
    </row>
    <row r="13807" spans="2:2">
      <c r="B13807" s="134"/>
    </row>
    <row r="13808" spans="2:2">
      <c r="B13808" s="134"/>
    </row>
    <row r="13809" spans="2:2">
      <c r="B13809" s="134"/>
    </row>
    <row r="13810" spans="2:2">
      <c r="B13810" s="134"/>
    </row>
    <row r="13811" spans="2:2">
      <c r="B13811" s="134"/>
    </row>
    <row r="13812" spans="2:2">
      <c r="B13812" s="134"/>
    </row>
    <row r="13813" spans="2:2">
      <c r="B13813" s="134"/>
    </row>
    <row r="13814" spans="2:2">
      <c r="B13814" s="134"/>
    </row>
    <row r="13815" spans="2:2">
      <c r="B13815" s="134"/>
    </row>
    <row r="13816" spans="2:2">
      <c r="B13816" s="134"/>
    </row>
    <row r="13817" spans="2:2">
      <c r="B13817" s="134"/>
    </row>
    <row r="13818" spans="2:2">
      <c r="B13818" s="134"/>
    </row>
    <row r="13819" spans="2:2">
      <c r="B13819" s="134"/>
    </row>
    <row r="13820" spans="2:2">
      <c r="B13820" s="134"/>
    </row>
    <row r="13821" spans="2:2">
      <c r="B13821" s="134"/>
    </row>
    <row r="13822" spans="2:2">
      <c r="B13822" s="134"/>
    </row>
    <row r="13823" spans="2:2">
      <c r="B13823" s="134"/>
    </row>
    <row r="13824" spans="2:2">
      <c r="B13824" s="134"/>
    </row>
    <row r="13825" spans="2:2">
      <c r="B13825" s="134"/>
    </row>
    <row r="13826" spans="2:2">
      <c r="B13826" s="134"/>
    </row>
    <row r="13827" spans="2:2">
      <c r="B13827" s="134"/>
    </row>
    <row r="13828" spans="2:2">
      <c r="B13828" s="134"/>
    </row>
    <row r="13829" spans="2:2">
      <c r="B13829" s="134"/>
    </row>
    <row r="13830" spans="2:2">
      <c r="B13830" s="134"/>
    </row>
    <row r="13831" spans="2:2">
      <c r="B13831" s="134"/>
    </row>
    <row r="13832" spans="2:2">
      <c r="B13832" s="134"/>
    </row>
    <row r="13833" spans="2:2">
      <c r="B13833" s="134"/>
    </row>
    <row r="13834" spans="2:2">
      <c r="B13834" s="134"/>
    </row>
    <row r="13835" spans="2:2">
      <c r="B13835" s="134"/>
    </row>
    <row r="13836" spans="2:2">
      <c r="B13836" s="134"/>
    </row>
    <row r="13837" spans="2:2">
      <c r="B13837" s="134"/>
    </row>
    <row r="13838" spans="2:2">
      <c r="B13838" s="134"/>
    </row>
    <row r="13839" spans="2:2">
      <c r="B13839" s="134"/>
    </row>
    <row r="13840" spans="2:2">
      <c r="B13840" s="134"/>
    </row>
    <row r="13841" spans="2:2">
      <c r="B13841" s="134"/>
    </row>
    <row r="13842" spans="2:2">
      <c r="B13842" s="134"/>
    </row>
    <row r="13843" spans="2:2">
      <c r="B13843" s="134"/>
    </row>
    <row r="13844" spans="2:2">
      <c r="B13844" s="134"/>
    </row>
    <row r="13845" spans="2:2">
      <c r="B13845" s="134"/>
    </row>
    <row r="13846" spans="2:2">
      <c r="B13846" s="134"/>
    </row>
    <row r="13847" spans="2:2">
      <c r="B13847" s="134"/>
    </row>
    <row r="13848" spans="2:2">
      <c r="B13848" s="134"/>
    </row>
    <row r="13849" spans="2:2">
      <c r="B13849" s="134"/>
    </row>
    <row r="13850" spans="2:2">
      <c r="B13850" s="134"/>
    </row>
    <row r="13851" spans="2:2">
      <c r="B13851" s="134"/>
    </row>
    <row r="13852" spans="2:2">
      <c r="B13852" s="134"/>
    </row>
    <row r="13853" spans="2:2">
      <c r="B13853" s="134"/>
    </row>
    <row r="13854" spans="2:2">
      <c r="B13854" s="134"/>
    </row>
    <row r="13855" spans="2:2">
      <c r="B13855" s="134"/>
    </row>
    <row r="13856" spans="2:2">
      <c r="B13856" s="134"/>
    </row>
    <row r="13857" spans="2:2">
      <c r="B13857" s="134"/>
    </row>
    <row r="13858" spans="2:2">
      <c r="B13858" s="134"/>
    </row>
    <row r="13859" spans="2:2">
      <c r="B13859" s="134"/>
    </row>
    <row r="13860" spans="2:2">
      <c r="B13860" s="134"/>
    </row>
    <row r="13861" spans="2:2">
      <c r="B13861" s="134"/>
    </row>
    <row r="13862" spans="2:2">
      <c r="B13862" s="134"/>
    </row>
    <row r="13863" spans="2:2">
      <c r="B13863" s="134"/>
    </row>
    <row r="13864" spans="2:2">
      <c r="B13864" s="134"/>
    </row>
    <row r="13865" spans="2:2">
      <c r="B13865" s="134"/>
    </row>
    <row r="13866" spans="2:2">
      <c r="B13866" s="134"/>
    </row>
    <row r="13867" spans="2:2">
      <c r="B13867" s="134"/>
    </row>
    <row r="13868" spans="2:2">
      <c r="B13868" s="134"/>
    </row>
    <row r="13869" spans="2:2">
      <c r="B13869" s="134"/>
    </row>
    <row r="13870" spans="2:2">
      <c r="B13870" s="134"/>
    </row>
    <row r="13871" spans="2:2">
      <c r="B13871" s="134"/>
    </row>
    <row r="13872" spans="2:2">
      <c r="B13872" s="134"/>
    </row>
    <row r="13873" spans="2:2">
      <c r="B13873" s="134"/>
    </row>
    <row r="13874" spans="2:2">
      <c r="B13874" s="134"/>
    </row>
    <row r="13875" spans="2:2">
      <c r="B13875" s="134"/>
    </row>
    <row r="13876" spans="2:2">
      <c r="B13876" s="134"/>
    </row>
    <row r="13877" spans="2:2">
      <c r="B13877" s="134"/>
    </row>
    <row r="13878" spans="2:2">
      <c r="B13878" s="134"/>
    </row>
    <row r="13879" spans="2:2">
      <c r="B13879" s="134"/>
    </row>
    <row r="13880" spans="2:2">
      <c r="B13880" s="134"/>
    </row>
    <row r="13881" spans="2:2">
      <c r="B13881" s="134"/>
    </row>
    <row r="13882" spans="2:2">
      <c r="B13882" s="134"/>
    </row>
    <row r="13883" spans="2:2">
      <c r="B13883" s="134"/>
    </row>
    <row r="13884" spans="2:2">
      <c r="B13884" s="134"/>
    </row>
    <row r="13885" spans="2:2">
      <c r="B13885" s="134"/>
    </row>
    <row r="13886" spans="2:2">
      <c r="B13886" s="134"/>
    </row>
    <row r="13887" spans="2:2">
      <c r="B13887" s="134"/>
    </row>
    <row r="13888" spans="2:2">
      <c r="B13888" s="134"/>
    </row>
    <row r="13889" spans="2:2">
      <c r="B13889" s="134"/>
    </row>
    <row r="13890" spans="2:2">
      <c r="B13890" s="134"/>
    </row>
    <row r="13891" spans="2:2">
      <c r="B13891" s="134"/>
    </row>
    <row r="13892" spans="2:2">
      <c r="B13892" s="134"/>
    </row>
    <row r="13893" spans="2:2">
      <c r="B13893" s="134"/>
    </row>
    <row r="13894" spans="2:2">
      <c r="B13894" s="134"/>
    </row>
    <row r="13895" spans="2:2">
      <c r="B13895" s="134"/>
    </row>
    <row r="13896" spans="2:2">
      <c r="B13896" s="134"/>
    </row>
    <row r="13897" spans="2:2">
      <c r="B13897" s="134"/>
    </row>
    <row r="13898" spans="2:2">
      <c r="B13898" s="134"/>
    </row>
    <row r="13899" spans="2:2">
      <c r="B13899" s="134"/>
    </row>
    <row r="13900" spans="2:2">
      <c r="B13900" s="134"/>
    </row>
    <row r="13901" spans="2:2">
      <c r="B13901" s="134"/>
    </row>
    <row r="13902" spans="2:2">
      <c r="B13902" s="134"/>
    </row>
    <row r="13903" spans="2:2">
      <c r="B13903" s="134"/>
    </row>
    <row r="13904" spans="2:2">
      <c r="B13904" s="134"/>
    </row>
    <row r="13905" spans="2:2">
      <c r="B13905" s="134"/>
    </row>
    <row r="13906" spans="2:2">
      <c r="B13906" s="134"/>
    </row>
    <row r="13907" spans="2:2">
      <c r="B13907" s="134"/>
    </row>
    <row r="13908" spans="2:2">
      <c r="B13908" s="134"/>
    </row>
    <row r="13909" spans="2:2">
      <c r="B13909" s="134"/>
    </row>
    <row r="13910" spans="2:2">
      <c r="B13910" s="134"/>
    </row>
    <row r="13911" spans="2:2">
      <c r="B13911" s="134"/>
    </row>
    <row r="13912" spans="2:2">
      <c r="B13912" s="134"/>
    </row>
    <row r="13913" spans="2:2">
      <c r="B13913" s="134"/>
    </row>
    <row r="13914" spans="2:2">
      <c r="B13914" s="134"/>
    </row>
    <row r="13915" spans="2:2">
      <c r="B13915" s="134"/>
    </row>
    <row r="13916" spans="2:2">
      <c r="B13916" s="134"/>
    </row>
    <row r="13917" spans="2:2">
      <c r="B13917" s="134"/>
    </row>
    <row r="13918" spans="2:2">
      <c r="B13918" s="134"/>
    </row>
    <row r="13919" spans="2:2">
      <c r="B13919" s="134"/>
    </row>
    <row r="13920" spans="2:2">
      <c r="B13920" s="134"/>
    </row>
    <row r="13921" spans="2:2">
      <c r="B13921" s="134"/>
    </row>
    <row r="13922" spans="2:2">
      <c r="B13922" s="134"/>
    </row>
    <row r="13923" spans="2:2">
      <c r="B13923" s="134"/>
    </row>
    <row r="13924" spans="2:2">
      <c r="B13924" s="134"/>
    </row>
    <row r="13925" spans="2:2">
      <c r="B13925" s="134"/>
    </row>
    <row r="13926" spans="2:2">
      <c r="B13926" s="134"/>
    </row>
    <row r="13927" spans="2:2">
      <c r="B13927" s="134"/>
    </row>
    <row r="13928" spans="2:2">
      <c r="B13928" s="134"/>
    </row>
    <row r="13929" spans="2:2">
      <c r="B13929" s="134"/>
    </row>
    <row r="13930" spans="2:2">
      <c r="B13930" s="134"/>
    </row>
    <row r="13931" spans="2:2">
      <c r="B13931" s="134"/>
    </row>
    <row r="13932" spans="2:2">
      <c r="B13932" s="134"/>
    </row>
    <row r="13933" spans="2:2">
      <c r="B13933" s="134"/>
    </row>
    <row r="13934" spans="2:2">
      <c r="B13934" s="134"/>
    </row>
    <row r="13935" spans="2:2">
      <c r="B13935" s="134"/>
    </row>
    <row r="13936" spans="2:2">
      <c r="B13936" s="134"/>
    </row>
    <row r="13937" spans="2:2">
      <c r="B13937" s="134"/>
    </row>
    <row r="13938" spans="2:2">
      <c r="B13938" s="134"/>
    </row>
    <row r="13939" spans="2:2">
      <c r="B13939" s="134"/>
    </row>
    <row r="13940" spans="2:2">
      <c r="B13940" s="134"/>
    </row>
    <row r="13941" spans="2:2">
      <c r="B13941" s="134"/>
    </row>
    <row r="13942" spans="2:2">
      <c r="B13942" s="134"/>
    </row>
    <row r="13943" spans="2:2">
      <c r="B13943" s="134"/>
    </row>
    <row r="13944" spans="2:2">
      <c r="B13944" s="134"/>
    </row>
    <row r="13945" spans="2:2">
      <c r="B13945" s="134"/>
    </row>
    <row r="13946" spans="2:2">
      <c r="B13946" s="134"/>
    </row>
    <row r="13947" spans="2:2">
      <c r="B13947" s="134"/>
    </row>
    <row r="13948" spans="2:2">
      <c r="B13948" s="134"/>
    </row>
    <row r="13949" spans="2:2">
      <c r="B13949" s="134"/>
    </row>
    <row r="13950" spans="2:2">
      <c r="B13950" s="134"/>
    </row>
    <row r="13951" spans="2:2">
      <c r="B13951" s="134"/>
    </row>
    <row r="13952" spans="2:2">
      <c r="B13952" s="134"/>
    </row>
    <row r="13953" spans="2:2">
      <c r="B13953" s="134"/>
    </row>
    <row r="13954" spans="2:2">
      <c r="B13954" s="134"/>
    </row>
    <row r="13955" spans="2:2">
      <c r="B13955" s="134"/>
    </row>
    <row r="13956" spans="2:2">
      <c r="B13956" s="134"/>
    </row>
    <row r="13957" spans="2:2">
      <c r="B13957" s="134"/>
    </row>
    <row r="13958" spans="2:2">
      <c r="B13958" s="134"/>
    </row>
    <row r="13959" spans="2:2">
      <c r="B13959" s="134"/>
    </row>
    <row r="13960" spans="2:2">
      <c r="B13960" s="134"/>
    </row>
    <row r="13961" spans="2:2">
      <c r="B13961" s="134"/>
    </row>
    <row r="13962" spans="2:2">
      <c r="B13962" s="134"/>
    </row>
    <row r="13963" spans="2:2">
      <c r="B13963" s="134"/>
    </row>
    <row r="13964" spans="2:2">
      <c r="B13964" s="134"/>
    </row>
    <row r="13965" spans="2:2">
      <c r="B13965" s="134"/>
    </row>
    <row r="13966" spans="2:2">
      <c r="B13966" s="134"/>
    </row>
    <row r="13967" spans="2:2">
      <c r="B13967" s="134"/>
    </row>
    <row r="13968" spans="2:2">
      <c r="B13968" s="134"/>
    </row>
    <row r="13969" spans="2:2">
      <c r="B13969" s="134"/>
    </row>
    <row r="13970" spans="2:2">
      <c r="B13970" s="134"/>
    </row>
    <row r="13971" spans="2:2">
      <c r="B13971" s="134"/>
    </row>
    <row r="13972" spans="2:2">
      <c r="B13972" s="134"/>
    </row>
    <row r="13973" spans="2:2">
      <c r="B13973" s="134"/>
    </row>
    <row r="13974" spans="2:2">
      <c r="B13974" s="134"/>
    </row>
    <row r="13975" spans="2:2">
      <c r="B13975" s="134"/>
    </row>
    <row r="13976" spans="2:2">
      <c r="B13976" s="134"/>
    </row>
    <row r="13977" spans="2:2">
      <c r="B13977" s="134"/>
    </row>
    <row r="13978" spans="2:2">
      <c r="B13978" s="134"/>
    </row>
    <row r="13979" spans="2:2">
      <c r="B13979" s="134"/>
    </row>
    <row r="13980" spans="2:2">
      <c r="B13980" s="134"/>
    </row>
    <row r="13981" spans="2:2">
      <c r="B13981" s="134"/>
    </row>
    <row r="13982" spans="2:2">
      <c r="B13982" s="134"/>
    </row>
    <row r="13983" spans="2:2">
      <c r="B13983" s="134"/>
    </row>
    <row r="13984" spans="2:2">
      <c r="B13984" s="134"/>
    </row>
    <row r="13985" spans="2:2">
      <c r="B13985" s="134"/>
    </row>
    <row r="13986" spans="2:2">
      <c r="B13986" s="134"/>
    </row>
    <row r="13987" spans="2:2">
      <c r="B13987" s="134"/>
    </row>
    <row r="13988" spans="2:2">
      <c r="B13988" s="134"/>
    </row>
    <row r="13989" spans="2:2">
      <c r="B13989" s="134"/>
    </row>
    <row r="13990" spans="2:2">
      <c r="B13990" s="134"/>
    </row>
    <row r="13991" spans="2:2">
      <c r="B13991" s="134"/>
    </row>
    <row r="13992" spans="2:2">
      <c r="B13992" s="134"/>
    </row>
    <row r="13993" spans="2:2">
      <c r="B13993" s="134"/>
    </row>
    <row r="13994" spans="2:2">
      <c r="B13994" s="134"/>
    </row>
    <row r="13995" spans="2:2">
      <c r="B13995" s="134"/>
    </row>
    <row r="13996" spans="2:2">
      <c r="B13996" s="134"/>
    </row>
    <row r="13997" spans="2:2">
      <c r="B13997" s="134"/>
    </row>
    <row r="13998" spans="2:2">
      <c r="B13998" s="134"/>
    </row>
    <row r="13999" spans="2:2">
      <c r="B13999" s="134"/>
    </row>
    <row r="14000" spans="2:2">
      <c r="B14000" s="134"/>
    </row>
    <row r="14001" spans="2:2">
      <c r="B14001" s="134"/>
    </row>
    <row r="14002" spans="2:2">
      <c r="B14002" s="134"/>
    </row>
    <row r="14003" spans="2:2">
      <c r="B14003" s="134"/>
    </row>
    <row r="14004" spans="2:2">
      <c r="B14004" s="134"/>
    </row>
    <row r="14005" spans="2:2">
      <c r="B14005" s="134"/>
    </row>
    <row r="14006" spans="2:2">
      <c r="B14006" s="134"/>
    </row>
    <row r="14007" spans="2:2">
      <c r="B14007" s="134"/>
    </row>
    <row r="14008" spans="2:2">
      <c r="B14008" s="134"/>
    </row>
    <row r="14009" spans="2:2">
      <c r="B14009" s="134"/>
    </row>
    <row r="14010" spans="2:2">
      <c r="B14010" s="134"/>
    </row>
    <row r="14011" spans="2:2">
      <c r="B14011" s="134"/>
    </row>
    <row r="14012" spans="2:2">
      <c r="B14012" s="134"/>
    </row>
    <row r="14013" spans="2:2">
      <c r="B14013" s="134"/>
    </row>
    <row r="14014" spans="2:2">
      <c r="B14014" s="134"/>
    </row>
    <row r="14015" spans="2:2">
      <c r="B14015" s="134"/>
    </row>
    <row r="14016" spans="2:2">
      <c r="B14016" s="134"/>
    </row>
    <row r="14017" spans="2:2">
      <c r="B14017" s="134"/>
    </row>
    <row r="14018" spans="2:2">
      <c r="B14018" s="134"/>
    </row>
    <row r="14019" spans="2:2">
      <c r="B14019" s="134"/>
    </row>
    <row r="14020" spans="2:2">
      <c r="B14020" s="134"/>
    </row>
    <row r="14021" spans="2:2">
      <c r="B14021" s="134"/>
    </row>
    <row r="14022" spans="2:2">
      <c r="B14022" s="134"/>
    </row>
    <row r="14023" spans="2:2">
      <c r="B14023" s="134"/>
    </row>
    <row r="14024" spans="2:2">
      <c r="B14024" s="134"/>
    </row>
    <row r="14025" spans="2:2">
      <c r="B14025" s="134"/>
    </row>
    <row r="14026" spans="2:2">
      <c r="B14026" s="134"/>
    </row>
    <row r="14027" spans="2:2">
      <c r="B14027" s="134"/>
    </row>
    <row r="14028" spans="2:2">
      <c r="B14028" s="134"/>
    </row>
    <row r="14029" spans="2:2">
      <c r="B14029" s="134"/>
    </row>
    <row r="14030" spans="2:2">
      <c r="B14030" s="134"/>
    </row>
    <row r="14031" spans="2:2">
      <c r="B14031" s="134"/>
    </row>
    <row r="14032" spans="2:2">
      <c r="B14032" s="134"/>
    </row>
    <row r="14033" spans="2:2">
      <c r="B14033" s="134"/>
    </row>
    <row r="14034" spans="2:2">
      <c r="B14034" s="134"/>
    </row>
    <row r="14035" spans="2:2">
      <c r="B14035" s="134"/>
    </row>
    <row r="14036" spans="2:2">
      <c r="B14036" s="134"/>
    </row>
    <row r="14037" spans="2:2">
      <c r="B14037" s="134"/>
    </row>
    <row r="14038" spans="2:2">
      <c r="B14038" s="134"/>
    </row>
    <row r="14039" spans="2:2">
      <c r="B14039" s="134"/>
    </row>
    <row r="14040" spans="2:2">
      <c r="B14040" s="134"/>
    </row>
    <row r="14041" spans="2:2">
      <c r="B14041" s="134"/>
    </row>
    <row r="14042" spans="2:2">
      <c r="B14042" s="134"/>
    </row>
    <row r="14043" spans="2:2">
      <c r="B14043" s="134"/>
    </row>
    <row r="14044" spans="2:2">
      <c r="B14044" s="134"/>
    </row>
    <row r="14045" spans="2:2">
      <c r="B14045" s="134"/>
    </row>
    <row r="14046" spans="2:2">
      <c r="B14046" s="134"/>
    </row>
    <row r="14047" spans="2:2">
      <c r="B14047" s="134"/>
    </row>
    <row r="14048" spans="2:2">
      <c r="B14048" s="134"/>
    </row>
    <row r="14049" spans="2:2">
      <c r="B14049" s="134"/>
    </row>
    <row r="14050" spans="2:2">
      <c r="B14050" s="134"/>
    </row>
    <row r="14051" spans="2:2">
      <c r="B14051" s="134"/>
    </row>
    <row r="14052" spans="2:2">
      <c r="B14052" s="134"/>
    </row>
    <row r="14053" spans="2:2">
      <c r="B14053" s="134"/>
    </row>
    <row r="14054" spans="2:2">
      <c r="B14054" s="134"/>
    </row>
    <row r="14055" spans="2:2">
      <c r="B14055" s="134"/>
    </row>
    <row r="14056" spans="2:2">
      <c r="B14056" s="134"/>
    </row>
    <row r="14057" spans="2:2">
      <c r="B14057" s="134"/>
    </row>
    <row r="14058" spans="2:2">
      <c r="B14058" s="134"/>
    </row>
    <row r="14059" spans="2:2">
      <c r="B14059" s="134"/>
    </row>
    <row r="14060" spans="2:2">
      <c r="B14060" s="134"/>
    </row>
    <row r="14061" spans="2:2">
      <c r="B14061" s="134"/>
    </row>
    <row r="14062" spans="2:2">
      <c r="B14062" s="134"/>
    </row>
    <row r="14063" spans="2:2">
      <c r="B14063" s="134"/>
    </row>
    <row r="14064" spans="2:2">
      <c r="B14064" s="134"/>
    </row>
    <row r="14065" spans="2:2">
      <c r="B14065" s="134"/>
    </row>
    <row r="14066" spans="2:2">
      <c r="B14066" s="134"/>
    </row>
    <row r="14067" spans="2:2">
      <c r="B14067" s="134"/>
    </row>
    <row r="14068" spans="2:2">
      <c r="B14068" s="134"/>
    </row>
    <row r="14069" spans="2:2">
      <c r="B14069" s="134"/>
    </row>
    <row r="14070" spans="2:2">
      <c r="B14070" s="134"/>
    </row>
    <row r="14071" spans="2:2">
      <c r="B14071" s="134"/>
    </row>
    <row r="14072" spans="2:2">
      <c r="B14072" s="134"/>
    </row>
    <row r="14073" spans="2:2">
      <c r="B14073" s="134"/>
    </row>
    <row r="14074" spans="2:2">
      <c r="B14074" s="134"/>
    </row>
    <row r="14075" spans="2:2">
      <c r="B14075" s="134"/>
    </row>
    <row r="14076" spans="2:2">
      <c r="B14076" s="134"/>
    </row>
    <row r="14077" spans="2:2">
      <c r="B14077" s="134"/>
    </row>
    <row r="14078" spans="2:2">
      <c r="B14078" s="134"/>
    </row>
    <row r="14079" spans="2:2">
      <c r="B14079" s="134"/>
    </row>
    <row r="14080" spans="2:2">
      <c r="B14080" s="134"/>
    </row>
    <row r="14081" spans="2:2">
      <c r="B14081" s="134"/>
    </row>
    <row r="14082" spans="2:2">
      <c r="B14082" s="134"/>
    </row>
    <row r="14083" spans="2:2">
      <c r="B14083" s="134"/>
    </row>
    <row r="14084" spans="2:2">
      <c r="B14084" s="134"/>
    </row>
    <row r="14085" spans="2:2">
      <c r="B14085" s="134"/>
    </row>
    <row r="14086" spans="2:2">
      <c r="B14086" s="134"/>
    </row>
    <row r="14087" spans="2:2">
      <c r="B14087" s="134"/>
    </row>
    <row r="14088" spans="2:2">
      <c r="B14088" s="134"/>
    </row>
    <row r="14089" spans="2:2">
      <c r="B14089" s="134"/>
    </row>
    <row r="14090" spans="2:2">
      <c r="B14090" s="134"/>
    </row>
    <row r="14091" spans="2:2">
      <c r="B14091" s="134"/>
    </row>
    <row r="14092" spans="2:2">
      <c r="B14092" s="134"/>
    </row>
    <row r="14093" spans="2:2">
      <c r="B14093" s="134"/>
    </row>
    <row r="14094" spans="2:2">
      <c r="B14094" s="134"/>
    </row>
    <row r="14095" spans="2:2">
      <c r="B14095" s="134"/>
    </row>
    <row r="14096" spans="2:2">
      <c r="B14096" s="134"/>
    </row>
    <row r="14097" spans="2:2">
      <c r="B14097" s="134"/>
    </row>
    <row r="14098" spans="2:2">
      <c r="B14098" s="134"/>
    </row>
    <row r="14099" spans="2:2">
      <c r="B14099" s="134"/>
    </row>
    <row r="14100" spans="2:2">
      <c r="B14100" s="134"/>
    </row>
    <row r="14101" spans="2:2">
      <c r="B14101" s="134"/>
    </row>
    <row r="14102" spans="2:2">
      <c r="B14102" s="134"/>
    </row>
    <row r="14103" spans="2:2">
      <c r="B14103" s="134"/>
    </row>
    <row r="14104" spans="2:2">
      <c r="B14104" s="134"/>
    </row>
    <row r="14105" spans="2:2">
      <c r="B14105" s="134"/>
    </row>
    <row r="14106" spans="2:2">
      <c r="B14106" s="134"/>
    </row>
    <row r="14107" spans="2:2">
      <c r="B14107" s="134"/>
    </row>
    <row r="14108" spans="2:2">
      <c r="B14108" s="134"/>
    </row>
    <row r="14109" spans="2:2">
      <c r="B14109" s="134"/>
    </row>
    <row r="14110" spans="2:2">
      <c r="B14110" s="134"/>
    </row>
    <row r="14111" spans="2:2">
      <c r="B14111" s="134"/>
    </row>
    <row r="14112" spans="2:2">
      <c r="B14112" s="134"/>
    </row>
    <row r="14113" spans="2:2">
      <c r="B14113" s="134"/>
    </row>
    <row r="14114" spans="2:2">
      <c r="B14114" s="134"/>
    </row>
    <row r="14115" spans="2:2">
      <c r="B14115" s="134"/>
    </row>
    <row r="14116" spans="2:2">
      <c r="B14116" s="134"/>
    </row>
    <row r="14117" spans="2:2">
      <c r="B14117" s="134"/>
    </row>
    <row r="14118" spans="2:2">
      <c r="B14118" s="134"/>
    </row>
    <row r="14119" spans="2:2">
      <c r="B14119" s="134"/>
    </row>
    <row r="14120" spans="2:2">
      <c r="B14120" s="134"/>
    </row>
    <row r="14121" spans="2:2">
      <c r="B14121" s="134"/>
    </row>
    <row r="14122" spans="2:2">
      <c r="B14122" s="134"/>
    </row>
    <row r="14123" spans="2:2">
      <c r="B14123" s="134"/>
    </row>
    <row r="14124" spans="2:2">
      <c r="B14124" s="134"/>
    </row>
    <row r="14125" spans="2:2">
      <c r="B14125" s="134"/>
    </row>
    <row r="14126" spans="2:2">
      <c r="B14126" s="134"/>
    </row>
    <row r="14127" spans="2:2">
      <c r="B14127" s="134"/>
    </row>
    <row r="14128" spans="2:2">
      <c r="B14128" s="134"/>
    </row>
    <row r="14129" spans="2:2">
      <c r="B14129" s="134"/>
    </row>
    <row r="14130" spans="2:2">
      <c r="B14130" s="134"/>
    </row>
    <row r="14131" spans="2:2">
      <c r="B14131" s="134"/>
    </row>
    <row r="14132" spans="2:2">
      <c r="B14132" s="134"/>
    </row>
    <row r="14133" spans="2:2">
      <c r="B14133" s="134"/>
    </row>
    <row r="14134" spans="2:2">
      <c r="B14134" s="134"/>
    </row>
    <row r="14135" spans="2:2">
      <c r="B14135" s="134"/>
    </row>
    <row r="14136" spans="2:2">
      <c r="B14136" s="134"/>
    </row>
    <row r="14137" spans="2:2">
      <c r="B14137" s="134"/>
    </row>
    <row r="14138" spans="2:2">
      <c r="B14138" s="134"/>
    </row>
    <row r="14139" spans="2:2">
      <c r="B14139" s="134"/>
    </row>
    <row r="14140" spans="2:2">
      <c r="B14140" s="134"/>
    </row>
    <row r="14141" spans="2:2">
      <c r="B14141" s="134"/>
    </row>
    <row r="14142" spans="2:2">
      <c r="B14142" s="134"/>
    </row>
    <row r="14143" spans="2:2">
      <c r="B14143" s="134"/>
    </row>
    <row r="14144" spans="2:2">
      <c r="B14144" s="134"/>
    </row>
    <row r="14145" spans="2:2">
      <c r="B14145" s="134"/>
    </row>
    <row r="14146" spans="2:2">
      <c r="B14146" s="134"/>
    </row>
    <row r="14147" spans="2:2">
      <c r="B14147" s="134"/>
    </row>
    <row r="14148" spans="2:2">
      <c r="B14148" s="134"/>
    </row>
    <row r="14149" spans="2:2">
      <c r="B14149" s="134"/>
    </row>
    <row r="14150" spans="2:2">
      <c r="B14150" s="134"/>
    </row>
    <row r="14151" spans="2:2">
      <c r="B14151" s="134"/>
    </row>
    <row r="14152" spans="2:2">
      <c r="B14152" s="134"/>
    </row>
    <row r="14153" spans="2:2">
      <c r="B14153" s="134"/>
    </row>
    <row r="14154" spans="2:2">
      <c r="B14154" s="134"/>
    </row>
    <row r="14155" spans="2:2">
      <c r="B14155" s="134"/>
    </row>
    <row r="14156" spans="2:2">
      <c r="B14156" s="134"/>
    </row>
    <row r="14157" spans="2:2">
      <c r="B14157" s="134"/>
    </row>
    <row r="14158" spans="2:2">
      <c r="B14158" s="134"/>
    </row>
    <row r="14159" spans="2:2">
      <c r="B14159" s="134"/>
    </row>
    <row r="14160" spans="2:2">
      <c r="B14160" s="134"/>
    </row>
    <row r="14161" spans="2:2">
      <c r="B14161" s="134"/>
    </row>
    <row r="14162" spans="2:2">
      <c r="B14162" s="134"/>
    </row>
    <row r="14163" spans="2:2">
      <c r="B14163" s="134"/>
    </row>
    <row r="14164" spans="2:2">
      <c r="B14164" s="134"/>
    </row>
    <row r="14165" spans="2:2">
      <c r="B14165" s="134"/>
    </row>
    <row r="14166" spans="2:2">
      <c r="B14166" s="134"/>
    </row>
    <row r="14167" spans="2:2">
      <c r="B14167" s="134"/>
    </row>
    <row r="14168" spans="2:2">
      <c r="B14168" s="134"/>
    </row>
    <row r="14169" spans="2:2">
      <c r="B14169" s="134"/>
    </row>
    <row r="14170" spans="2:2">
      <c r="B14170" s="134"/>
    </row>
    <row r="14171" spans="2:2">
      <c r="B14171" s="134"/>
    </row>
    <row r="14172" spans="2:2">
      <c r="B14172" s="134"/>
    </row>
    <row r="14173" spans="2:2">
      <c r="B14173" s="134"/>
    </row>
    <row r="14174" spans="2:2">
      <c r="B14174" s="134"/>
    </row>
    <row r="14175" spans="2:2">
      <c r="B14175" s="134"/>
    </row>
    <row r="14176" spans="2:2">
      <c r="B14176" s="134"/>
    </row>
    <row r="14177" spans="2:2">
      <c r="B14177" s="134"/>
    </row>
    <row r="14178" spans="2:2">
      <c r="B14178" s="134"/>
    </row>
    <row r="14179" spans="2:2">
      <c r="B14179" s="134"/>
    </row>
    <row r="14180" spans="2:2">
      <c r="B14180" s="134"/>
    </row>
    <row r="14181" spans="2:2">
      <c r="B14181" s="134"/>
    </row>
    <row r="14182" spans="2:2">
      <c r="B14182" s="134"/>
    </row>
    <row r="14183" spans="2:2">
      <c r="B14183" s="134"/>
    </row>
    <row r="14184" spans="2:2">
      <c r="B14184" s="134"/>
    </row>
    <row r="14185" spans="2:2">
      <c r="B14185" s="134"/>
    </row>
    <row r="14186" spans="2:2">
      <c r="B14186" s="134"/>
    </row>
    <row r="14187" spans="2:2">
      <c r="B14187" s="134"/>
    </row>
    <row r="14188" spans="2:2">
      <c r="B14188" s="134"/>
    </row>
    <row r="14189" spans="2:2">
      <c r="B14189" s="134"/>
    </row>
    <row r="14190" spans="2:2">
      <c r="B14190" s="134"/>
    </row>
    <row r="14191" spans="2:2">
      <c r="B14191" s="134"/>
    </row>
    <row r="14192" spans="2:2">
      <c r="B14192" s="134"/>
    </row>
    <row r="14193" spans="2:2">
      <c r="B14193" s="134"/>
    </row>
    <row r="14194" spans="2:2">
      <c r="B14194" s="134"/>
    </row>
    <row r="14195" spans="2:2">
      <c r="B14195" s="134"/>
    </row>
    <row r="14196" spans="2:2">
      <c r="B14196" s="134"/>
    </row>
    <row r="14197" spans="2:2">
      <c r="B14197" s="134"/>
    </row>
    <row r="14198" spans="2:2">
      <c r="B14198" s="134"/>
    </row>
    <row r="14199" spans="2:2">
      <c r="B14199" s="134"/>
    </row>
    <row r="14200" spans="2:2">
      <c r="B14200" s="134"/>
    </row>
    <row r="14201" spans="2:2">
      <c r="B14201" s="134"/>
    </row>
    <row r="14202" spans="2:2">
      <c r="B14202" s="134"/>
    </row>
    <row r="14203" spans="2:2">
      <c r="B14203" s="134"/>
    </row>
    <row r="14204" spans="2:2">
      <c r="B14204" s="134"/>
    </row>
    <row r="14205" spans="2:2">
      <c r="B14205" s="134"/>
    </row>
    <row r="14206" spans="2:2">
      <c r="B14206" s="134"/>
    </row>
    <row r="14207" spans="2:2">
      <c r="B14207" s="134"/>
    </row>
    <row r="14208" spans="2:2">
      <c r="B14208" s="134"/>
    </row>
    <row r="14209" spans="2:2">
      <c r="B14209" s="134"/>
    </row>
    <row r="14210" spans="2:2">
      <c r="B14210" s="134"/>
    </row>
    <row r="14211" spans="2:2">
      <c r="B14211" s="134"/>
    </row>
    <row r="14212" spans="2:2">
      <c r="B14212" s="134"/>
    </row>
    <row r="14213" spans="2:2">
      <c r="B14213" s="134"/>
    </row>
    <row r="14214" spans="2:2">
      <c r="B14214" s="134"/>
    </row>
    <row r="14215" spans="2:2">
      <c r="B14215" s="134"/>
    </row>
    <row r="14216" spans="2:2">
      <c r="B14216" s="134"/>
    </row>
    <row r="14217" spans="2:2">
      <c r="B14217" s="134"/>
    </row>
    <row r="14218" spans="2:2">
      <c r="B14218" s="134"/>
    </row>
    <row r="14219" spans="2:2">
      <c r="B14219" s="134"/>
    </row>
    <row r="14220" spans="2:2">
      <c r="B14220" s="134"/>
    </row>
    <row r="14221" spans="2:2">
      <c r="B14221" s="134"/>
    </row>
    <row r="14222" spans="2:2">
      <c r="B14222" s="134"/>
    </row>
    <row r="14223" spans="2:2">
      <c r="B14223" s="134"/>
    </row>
    <row r="14224" spans="2:2">
      <c r="B14224" s="134"/>
    </row>
    <row r="14225" spans="2:2">
      <c r="B14225" s="134"/>
    </row>
    <row r="14226" spans="2:2">
      <c r="B14226" s="134"/>
    </row>
    <row r="14227" spans="2:2">
      <c r="B14227" s="134"/>
    </row>
    <row r="14228" spans="2:2">
      <c r="B14228" s="134"/>
    </row>
    <row r="14229" spans="2:2">
      <c r="B14229" s="134"/>
    </row>
    <row r="14230" spans="2:2">
      <c r="B14230" s="134"/>
    </row>
    <row r="14231" spans="2:2">
      <c r="B14231" s="134"/>
    </row>
    <row r="14232" spans="2:2">
      <c r="B14232" s="134"/>
    </row>
    <row r="14233" spans="2:2">
      <c r="B14233" s="134"/>
    </row>
    <row r="14234" spans="2:2">
      <c r="B14234" s="134"/>
    </row>
    <row r="14235" spans="2:2">
      <c r="B14235" s="134"/>
    </row>
    <row r="14236" spans="2:2">
      <c r="B14236" s="134"/>
    </row>
    <row r="14237" spans="2:2">
      <c r="B14237" s="134"/>
    </row>
    <row r="14238" spans="2:2">
      <c r="B14238" s="134"/>
    </row>
    <row r="14239" spans="2:2">
      <c r="B14239" s="134"/>
    </row>
    <row r="14240" spans="2:2">
      <c r="B14240" s="134"/>
    </row>
    <row r="14241" spans="2:2">
      <c r="B14241" s="134"/>
    </row>
    <row r="14242" spans="2:2">
      <c r="B14242" s="134"/>
    </row>
    <row r="14243" spans="2:2">
      <c r="B14243" s="134"/>
    </row>
    <row r="14244" spans="2:2">
      <c r="B14244" s="134"/>
    </row>
    <row r="14245" spans="2:2">
      <c r="B14245" s="134"/>
    </row>
    <row r="14246" spans="2:2">
      <c r="B14246" s="134"/>
    </row>
    <row r="14247" spans="2:2">
      <c r="B14247" s="134"/>
    </row>
    <row r="14248" spans="2:2">
      <c r="B14248" s="134"/>
    </row>
    <row r="14249" spans="2:2">
      <c r="B14249" s="134"/>
    </row>
    <row r="14250" spans="2:2">
      <c r="B14250" s="134"/>
    </row>
    <row r="14251" spans="2:2">
      <c r="B14251" s="134"/>
    </row>
    <row r="14252" spans="2:2">
      <c r="B14252" s="134"/>
    </row>
    <row r="14253" spans="2:2">
      <c r="B14253" s="134"/>
    </row>
    <row r="14254" spans="2:2">
      <c r="B14254" s="134"/>
    </row>
    <row r="14255" spans="2:2">
      <c r="B14255" s="134"/>
    </row>
    <row r="14256" spans="2:2">
      <c r="B14256" s="134"/>
    </row>
    <row r="14257" spans="2:2">
      <c r="B14257" s="134"/>
    </row>
    <row r="14258" spans="2:2">
      <c r="B14258" s="134"/>
    </row>
    <row r="14259" spans="2:2">
      <c r="B14259" s="134"/>
    </row>
    <row r="14260" spans="2:2">
      <c r="B14260" s="134"/>
    </row>
    <row r="14261" spans="2:2">
      <c r="B14261" s="134"/>
    </row>
    <row r="14262" spans="2:2">
      <c r="B14262" s="134"/>
    </row>
    <row r="14263" spans="2:2">
      <c r="B14263" s="134"/>
    </row>
    <row r="14264" spans="2:2">
      <c r="B14264" s="134"/>
    </row>
    <row r="14265" spans="2:2">
      <c r="B14265" s="134"/>
    </row>
    <row r="14266" spans="2:2">
      <c r="B14266" s="134"/>
    </row>
    <row r="14267" spans="2:2">
      <c r="B14267" s="134"/>
    </row>
    <row r="14268" spans="2:2">
      <c r="B14268" s="134"/>
    </row>
    <row r="14269" spans="2:2">
      <c r="B14269" s="134"/>
    </row>
    <row r="14270" spans="2:2">
      <c r="B14270" s="134"/>
    </row>
    <row r="14271" spans="2:2">
      <c r="B14271" s="134"/>
    </row>
    <row r="14272" spans="2:2">
      <c r="B14272" s="134"/>
    </row>
    <row r="14273" spans="2:2">
      <c r="B14273" s="134"/>
    </row>
    <row r="14274" spans="2:2">
      <c r="B14274" s="134"/>
    </row>
    <row r="14275" spans="2:2">
      <c r="B14275" s="134"/>
    </row>
    <row r="14276" spans="2:2">
      <c r="B14276" s="134"/>
    </row>
    <row r="14277" spans="2:2">
      <c r="B14277" s="134"/>
    </row>
    <row r="14278" spans="2:2">
      <c r="B14278" s="134"/>
    </row>
    <row r="14279" spans="2:2">
      <c r="B14279" s="134"/>
    </row>
    <row r="14280" spans="2:2">
      <c r="B14280" s="134"/>
    </row>
    <row r="14281" spans="2:2">
      <c r="B14281" s="134"/>
    </row>
    <row r="14282" spans="2:2">
      <c r="B14282" s="134"/>
    </row>
    <row r="14283" spans="2:2">
      <c r="B14283" s="134"/>
    </row>
    <row r="14284" spans="2:2">
      <c r="B14284" s="134"/>
    </row>
    <row r="14285" spans="2:2">
      <c r="B14285" s="134"/>
    </row>
    <row r="14286" spans="2:2">
      <c r="B14286" s="134"/>
    </row>
    <row r="14287" spans="2:2">
      <c r="B14287" s="134"/>
    </row>
    <row r="14288" spans="2:2">
      <c r="B14288" s="134"/>
    </row>
    <row r="14289" spans="2:2">
      <c r="B14289" s="134"/>
    </row>
    <row r="14290" spans="2:2">
      <c r="B14290" s="134"/>
    </row>
    <row r="14291" spans="2:2">
      <c r="B14291" s="134"/>
    </row>
    <row r="14292" spans="2:2">
      <c r="B14292" s="134"/>
    </row>
    <row r="14293" spans="2:2">
      <c r="B14293" s="134"/>
    </row>
    <row r="14294" spans="2:2">
      <c r="B14294" s="134"/>
    </row>
    <row r="14295" spans="2:2">
      <c r="B14295" s="134"/>
    </row>
    <row r="14296" spans="2:2">
      <c r="B14296" s="134"/>
    </row>
    <row r="14297" spans="2:2">
      <c r="B14297" s="134"/>
    </row>
    <row r="14298" spans="2:2">
      <c r="B14298" s="134"/>
    </row>
    <row r="14299" spans="2:2">
      <c r="B14299" s="134"/>
    </row>
    <row r="14300" spans="2:2">
      <c r="B14300" s="134"/>
    </row>
    <row r="14301" spans="2:2">
      <c r="B14301" s="134"/>
    </row>
    <row r="14302" spans="2:2">
      <c r="B14302" s="134"/>
    </row>
    <row r="14303" spans="2:2">
      <c r="B14303" s="134"/>
    </row>
    <row r="14304" spans="2:2">
      <c r="B14304" s="134"/>
    </row>
    <row r="14305" spans="2:2">
      <c r="B14305" s="134"/>
    </row>
    <row r="14306" spans="2:2">
      <c r="B14306" s="134"/>
    </row>
    <row r="14307" spans="2:2">
      <c r="B14307" s="134"/>
    </row>
    <row r="14308" spans="2:2">
      <c r="B14308" s="134"/>
    </row>
    <row r="14309" spans="2:2">
      <c r="B14309" s="134"/>
    </row>
    <row r="14310" spans="2:2">
      <c r="B14310" s="134"/>
    </row>
    <row r="14311" spans="2:2">
      <c r="B14311" s="134"/>
    </row>
    <row r="14312" spans="2:2">
      <c r="B14312" s="134"/>
    </row>
    <row r="14313" spans="2:2">
      <c r="B14313" s="134"/>
    </row>
    <row r="14314" spans="2:2">
      <c r="B14314" s="134"/>
    </row>
    <row r="14315" spans="2:2">
      <c r="B14315" s="134"/>
    </row>
    <row r="14316" spans="2:2">
      <c r="B14316" s="134"/>
    </row>
    <row r="14317" spans="2:2">
      <c r="B14317" s="134"/>
    </row>
    <row r="14318" spans="2:2">
      <c r="B14318" s="134"/>
    </row>
    <row r="14319" spans="2:2">
      <c r="B14319" s="134"/>
    </row>
    <row r="14320" spans="2:2">
      <c r="B14320" s="134"/>
    </row>
    <row r="14321" spans="2:2">
      <c r="B14321" s="134"/>
    </row>
    <row r="14322" spans="2:2">
      <c r="B14322" s="134"/>
    </row>
    <row r="14323" spans="2:2">
      <c r="B14323" s="134"/>
    </row>
    <row r="14324" spans="2:2">
      <c r="B14324" s="134"/>
    </row>
    <row r="14325" spans="2:2">
      <c r="B14325" s="134"/>
    </row>
    <row r="14326" spans="2:2">
      <c r="B14326" s="134"/>
    </row>
    <row r="14327" spans="2:2">
      <c r="B14327" s="134"/>
    </row>
    <row r="14328" spans="2:2">
      <c r="B14328" s="134"/>
    </row>
    <row r="14329" spans="2:2">
      <c r="B14329" s="134"/>
    </row>
    <row r="14330" spans="2:2">
      <c r="B14330" s="134"/>
    </row>
    <row r="14331" spans="2:2">
      <c r="B14331" s="134"/>
    </row>
    <row r="14332" spans="2:2">
      <c r="B14332" s="134"/>
    </row>
    <row r="14333" spans="2:2">
      <c r="B14333" s="134"/>
    </row>
    <row r="14334" spans="2:2">
      <c r="B14334" s="134"/>
    </row>
    <row r="14335" spans="2:2">
      <c r="B14335" s="134"/>
    </row>
    <row r="14336" spans="2:2">
      <c r="B14336" s="134"/>
    </row>
    <row r="14337" spans="2:2">
      <c r="B14337" s="134"/>
    </row>
    <row r="14338" spans="2:2">
      <c r="B14338" s="134"/>
    </row>
    <row r="14339" spans="2:2">
      <c r="B14339" s="134"/>
    </row>
    <row r="14340" spans="2:2">
      <c r="B14340" s="134"/>
    </row>
    <row r="14341" spans="2:2">
      <c r="B14341" s="134"/>
    </row>
    <row r="14342" spans="2:2">
      <c r="B14342" s="134"/>
    </row>
    <row r="14343" spans="2:2">
      <c r="B14343" s="134"/>
    </row>
    <row r="14344" spans="2:2">
      <c r="B14344" s="134"/>
    </row>
    <row r="14345" spans="2:2">
      <c r="B14345" s="134"/>
    </row>
    <row r="14346" spans="2:2">
      <c r="B14346" s="134"/>
    </row>
    <row r="14347" spans="2:2">
      <c r="B14347" s="134"/>
    </row>
    <row r="14348" spans="2:2">
      <c r="B14348" s="134"/>
    </row>
    <row r="14349" spans="2:2">
      <c r="B14349" s="134"/>
    </row>
    <row r="14350" spans="2:2">
      <c r="B14350" s="134"/>
    </row>
    <row r="14351" spans="2:2">
      <c r="B14351" s="134"/>
    </row>
    <row r="14352" spans="2:2">
      <c r="B14352" s="134"/>
    </row>
    <row r="14353" spans="2:2">
      <c r="B14353" s="134"/>
    </row>
    <row r="14354" spans="2:2">
      <c r="B14354" s="134"/>
    </row>
    <row r="14355" spans="2:2">
      <c r="B14355" s="134"/>
    </row>
    <row r="14356" spans="2:2">
      <c r="B14356" s="134"/>
    </row>
    <row r="14357" spans="2:2">
      <c r="B14357" s="134"/>
    </row>
    <row r="14358" spans="2:2">
      <c r="B14358" s="134"/>
    </row>
    <row r="14359" spans="2:2">
      <c r="B14359" s="134"/>
    </row>
    <row r="14360" spans="2:2">
      <c r="B14360" s="134"/>
    </row>
    <row r="14361" spans="2:2">
      <c r="B14361" s="134"/>
    </row>
    <row r="14362" spans="2:2">
      <c r="B14362" s="134"/>
    </row>
    <row r="14363" spans="2:2">
      <c r="B14363" s="134"/>
    </row>
    <row r="14364" spans="2:2">
      <c r="B14364" s="134"/>
    </row>
    <row r="14365" spans="2:2">
      <c r="B14365" s="134"/>
    </row>
    <row r="14366" spans="2:2">
      <c r="B14366" s="134"/>
    </row>
    <row r="14367" spans="2:2">
      <c r="B14367" s="134"/>
    </row>
    <row r="14368" spans="2:2">
      <c r="B14368" s="134"/>
    </row>
    <row r="14369" spans="2:2">
      <c r="B14369" s="134"/>
    </row>
    <row r="14370" spans="2:2">
      <c r="B14370" s="134"/>
    </row>
    <row r="14371" spans="2:2">
      <c r="B14371" s="134"/>
    </row>
    <row r="14372" spans="2:2">
      <c r="B14372" s="134"/>
    </row>
    <row r="14373" spans="2:2">
      <c r="B14373" s="134"/>
    </row>
    <row r="14374" spans="2:2">
      <c r="B14374" s="134"/>
    </row>
    <row r="14375" spans="2:2">
      <c r="B14375" s="134"/>
    </row>
    <row r="14376" spans="2:2">
      <c r="B14376" s="134"/>
    </row>
    <row r="14377" spans="2:2">
      <c r="B14377" s="134"/>
    </row>
    <row r="14378" spans="2:2">
      <c r="B14378" s="134"/>
    </row>
    <row r="14379" spans="2:2">
      <c r="B14379" s="134"/>
    </row>
    <row r="14380" spans="2:2">
      <c r="B14380" s="134"/>
    </row>
    <row r="14381" spans="2:2">
      <c r="B14381" s="134"/>
    </row>
    <row r="14382" spans="2:2">
      <c r="B14382" s="134"/>
    </row>
    <row r="14383" spans="2:2">
      <c r="B14383" s="134"/>
    </row>
    <row r="14384" spans="2:2">
      <c r="B14384" s="134"/>
    </row>
    <row r="14385" spans="2:2">
      <c r="B14385" s="134"/>
    </row>
    <row r="14386" spans="2:2">
      <c r="B14386" s="134"/>
    </row>
    <row r="14387" spans="2:2">
      <c r="B14387" s="134"/>
    </row>
    <row r="14388" spans="2:2">
      <c r="B14388" s="134"/>
    </row>
    <row r="14389" spans="2:2">
      <c r="B14389" s="134"/>
    </row>
    <row r="14390" spans="2:2">
      <c r="B14390" s="134"/>
    </row>
    <row r="14391" spans="2:2">
      <c r="B14391" s="134"/>
    </row>
    <row r="14392" spans="2:2">
      <c r="B14392" s="134"/>
    </row>
    <row r="14393" spans="2:2">
      <c r="B14393" s="134"/>
    </row>
    <row r="14394" spans="2:2">
      <c r="B14394" s="134"/>
    </row>
    <row r="14395" spans="2:2">
      <c r="B14395" s="134"/>
    </row>
    <row r="14396" spans="2:2">
      <c r="B14396" s="134"/>
    </row>
    <row r="14397" spans="2:2">
      <c r="B14397" s="134"/>
    </row>
    <row r="14398" spans="2:2">
      <c r="B14398" s="134"/>
    </row>
    <row r="14399" spans="2:2">
      <c r="B14399" s="134"/>
    </row>
    <row r="14400" spans="2:2">
      <c r="B14400" s="134"/>
    </row>
    <row r="14401" spans="2:2">
      <c r="B14401" s="134"/>
    </row>
    <row r="14402" spans="2:2">
      <c r="B14402" s="134"/>
    </row>
    <row r="14403" spans="2:2">
      <c r="B14403" s="134"/>
    </row>
    <row r="14404" spans="2:2">
      <c r="B14404" s="134"/>
    </row>
    <row r="14405" spans="2:2">
      <c r="B14405" s="134"/>
    </row>
    <row r="14406" spans="2:2">
      <c r="B14406" s="134"/>
    </row>
    <row r="14407" spans="2:2">
      <c r="B14407" s="134"/>
    </row>
    <row r="14408" spans="2:2">
      <c r="B14408" s="134"/>
    </row>
    <row r="14409" spans="2:2">
      <c r="B14409" s="134"/>
    </row>
    <row r="14410" spans="2:2">
      <c r="B14410" s="134"/>
    </row>
    <row r="14411" spans="2:2">
      <c r="B14411" s="134"/>
    </row>
    <row r="14412" spans="2:2">
      <c r="B14412" s="134"/>
    </row>
    <row r="14413" spans="2:2">
      <c r="B14413" s="134"/>
    </row>
    <row r="14414" spans="2:2">
      <c r="B14414" s="134"/>
    </row>
    <row r="14415" spans="2:2">
      <c r="B14415" s="134"/>
    </row>
    <row r="14416" spans="2:2">
      <c r="B14416" s="134"/>
    </row>
    <row r="14417" spans="2:2">
      <c r="B14417" s="134"/>
    </row>
    <row r="14418" spans="2:2">
      <c r="B14418" s="134"/>
    </row>
    <row r="14419" spans="2:2">
      <c r="B14419" s="134"/>
    </row>
    <row r="14420" spans="2:2">
      <c r="B14420" s="134"/>
    </row>
    <row r="14421" spans="2:2">
      <c r="B14421" s="134"/>
    </row>
    <row r="14422" spans="2:2">
      <c r="B14422" s="134"/>
    </row>
    <row r="14423" spans="2:2">
      <c r="B14423" s="134"/>
    </row>
    <row r="14424" spans="2:2">
      <c r="B14424" s="134"/>
    </row>
    <row r="14425" spans="2:2">
      <c r="B14425" s="134"/>
    </row>
    <row r="14426" spans="2:2">
      <c r="B14426" s="134"/>
    </row>
    <row r="14427" spans="2:2">
      <c r="B14427" s="134"/>
    </row>
    <row r="14428" spans="2:2">
      <c r="B14428" s="134"/>
    </row>
    <row r="14429" spans="2:2">
      <c r="B14429" s="134"/>
    </row>
    <row r="14430" spans="2:2">
      <c r="B14430" s="134"/>
    </row>
    <row r="14431" spans="2:2">
      <c r="B14431" s="134"/>
    </row>
    <row r="14432" spans="2:2">
      <c r="B14432" s="134"/>
    </row>
    <row r="14433" spans="2:2">
      <c r="B14433" s="134"/>
    </row>
    <row r="14434" spans="2:2">
      <c r="B14434" s="134"/>
    </row>
    <row r="14435" spans="2:2">
      <c r="B14435" s="134"/>
    </row>
    <row r="14436" spans="2:2">
      <c r="B14436" s="134"/>
    </row>
    <row r="14437" spans="2:2">
      <c r="B14437" s="134"/>
    </row>
    <row r="14438" spans="2:2">
      <c r="B14438" s="134"/>
    </row>
    <row r="14439" spans="2:2">
      <c r="B14439" s="134"/>
    </row>
    <row r="14440" spans="2:2">
      <c r="B14440" s="134"/>
    </row>
    <row r="14441" spans="2:2">
      <c r="B14441" s="134"/>
    </row>
    <row r="14442" spans="2:2">
      <c r="B14442" s="134"/>
    </row>
    <row r="14443" spans="2:2">
      <c r="B14443" s="134"/>
    </row>
    <row r="14444" spans="2:2">
      <c r="B14444" s="134"/>
    </row>
    <row r="14445" spans="2:2">
      <c r="B14445" s="134"/>
    </row>
    <row r="14446" spans="2:2">
      <c r="B14446" s="134"/>
    </row>
    <row r="14447" spans="2:2">
      <c r="B14447" s="134"/>
    </row>
    <row r="14448" spans="2:2">
      <c r="B14448" s="134"/>
    </row>
    <row r="14449" spans="2:2">
      <c r="B14449" s="134"/>
    </row>
    <row r="14450" spans="2:2">
      <c r="B14450" s="134"/>
    </row>
    <row r="14451" spans="2:2">
      <c r="B14451" s="134"/>
    </row>
    <row r="14452" spans="2:2">
      <c r="B14452" s="134"/>
    </row>
    <row r="14453" spans="2:2">
      <c r="B14453" s="134"/>
    </row>
    <row r="14454" spans="2:2">
      <c r="B14454" s="134"/>
    </row>
    <row r="14455" spans="2:2">
      <c r="B14455" s="134"/>
    </row>
    <row r="14456" spans="2:2">
      <c r="B14456" s="134"/>
    </row>
    <row r="14457" spans="2:2">
      <c r="B14457" s="134"/>
    </row>
    <row r="14458" spans="2:2">
      <c r="B14458" s="134"/>
    </row>
    <row r="14459" spans="2:2">
      <c r="B14459" s="134"/>
    </row>
    <row r="14460" spans="2:2">
      <c r="B14460" s="134"/>
    </row>
    <row r="14461" spans="2:2">
      <c r="B14461" s="134"/>
    </row>
    <row r="14462" spans="2:2">
      <c r="B14462" s="134"/>
    </row>
    <row r="14463" spans="2:2">
      <c r="B14463" s="134"/>
    </row>
    <row r="14464" spans="2:2">
      <c r="B14464" s="134"/>
    </row>
    <row r="14465" spans="2:2">
      <c r="B14465" s="134"/>
    </row>
    <row r="14466" spans="2:2">
      <c r="B14466" s="134"/>
    </row>
    <row r="14467" spans="2:2">
      <c r="B14467" s="134"/>
    </row>
    <row r="14468" spans="2:2">
      <c r="B14468" s="134"/>
    </row>
    <row r="14469" spans="2:2">
      <c r="B14469" s="134"/>
    </row>
    <row r="14470" spans="2:2">
      <c r="B14470" s="134"/>
    </row>
    <row r="14471" spans="2:2">
      <c r="B14471" s="134"/>
    </row>
    <row r="14472" spans="2:2">
      <c r="B14472" s="134"/>
    </row>
    <row r="14473" spans="2:2">
      <c r="B14473" s="134"/>
    </row>
    <row r="14474" spans="2:2">
      <c r="B14474" s="134"/>
    </row>
    <row r="14475" spans="2:2">
      <c r="B14475" s="134"/>
    </row>
    <row r="14476" spans="2:2">
      <c r="B14476" s="134"/>
    </row>
    <row r="14477" spans="2:2">
      <c r="B14477" s="134"/>
    </row>
    <row r="14478" spans="2:2">
      <c r="B14478" s="134"/>
    </row>
    <row r="14479" spans="2:2">
      <c r="B14479" s="134"/>
    </row>
    <row r="14480" spans="2:2">
      <c r="B14480" s="134"/>
    </row>
    <row r="14481" spans="2:2">
      <c r="B14481" s="134"/>
    </row>
    <row r="14482" spans="2:2">
      <c r="B14482" s="134"/>
    </row>
    <row r="14483" spans="2:2">
      <c r="B14483" s="134"/>
    </row>
    <row r="14484" spans="2:2">
      <c r="B14484" s="134"/>
    </row>
    <row r="14485" spans="2:2">
      <c r="B14485" s="134"/>
    </row>
    <row r="14486" spans="2:2">
      <c r="B14486" s="134"/>
    </row>
    <row r="14487" spans="2:2">
      <c r="B14487" s="134"/>
    </row>
    <row r="14488" spans="2:2">
      <c r="B14488" s="134"/>
    </row>
    <row r="14489" spans="2:2">
      <c r="B14489" s="134"/>
    </row>
    <row r="14490" spans="2:2">
      <c r="B14490" s="134"/>
    </row>
    <row r="14491" spans="2:2">
      <c r="B14491" s="134"/>
    </row>
    <row r="14492" spans="2:2">
      <c r="B14492" s="134"/>
    </row>
    <row r="14493" spans="2:2">
      <c r="B14493" s="134"/>
    </row>
    <row r="14494" spans="2:2">
      <c r="B14494" s="134"/>
    </row>
    <row r="14495" spans="2:2">
      <c r="B14495" s="134"/>
    </row>
    <row r="14496" spans="2:2">
      <c r="B14496" s="134"/>
    </row>
    <row r="14497" spans="2:2">
      <c r="B14497" s="134"/>
    </row>
    <row r="14498" spans="2:2">
      <c r="B14498" s="134"/>
    </row>
    <row r="14499" spans="2:2">
      <c r="B14499" s="134"/>
    </row>
    <row r="14500" spans="2:2">
      <c r="B14500" s="134"/>
    </row>
    <row r="14501" spans="2:2">
      <c r="B14501" s="134"/>
    </row>
    <row r="14502" spans="2:2">
      <c r="B14502" s="134"/>
    </row>
    <row r="14503" spans="2:2">
      <c r="B14503" s="134"/>
    </row>
    <row r="14504" spans="2:2">
      <c r="B14504" s="134"/>
    </row>
    <row r="14505" spans="2:2">
      <c r="B14505" s="134"/>
    </row>
    <row r="14506" spans="2:2">
      <c r="B14506" s="134"/>
    </row>
    <row r="14507" spans="2:2">
      <c r="B14507" s="134"/>
    </row>
    <row r="14508" spans="2:2">
      <c r="B14508" s="134"/>
    </row>
    <row r="14509" spans="2:2">
      <c r="B14509" s="134"/>
    </row>
    <row r="14510" spans="2:2">
      <c r="B14510" s="134"/>
    </row>
    <row r="14511" spans="2:2">
      <c r="B14511" s="134"/>
    </row>
    <row r="14512" spans="2:2">
      <c r="B14512" s="134"/>
    </row>
    <row r="14513" spans="2:2">
      <c r="B14513" s="134"/>
    </row>
    <row r="14514" spans="2:2">
      <c r="B14514" s="134"/>
    </row>
    <row r="14515" spans="2:2">
      <c r="B14515" s="134"/>
    </row>
    <row r="14516" spans="2:2">
      <c r="B14516" s="134"/>
    </row>
    <row r="14517" spans="2:2">
      <c r="B14517" s="134"/>
    </row>
    <row r="14518" spans="2:2">
      <c r="B14518" s="134"/>
    </row>
    <row r="14519" spans="2:2">
      <c r="B14519" s="134"/>
    </row>
    <row r="14520" spans="2:2">
      <c r="B14520" s="134"/>
    </row>
    <row r="14521" spans="2:2">
      <c r="B14521" s="134"/>
    </row>
    <row r="14522" spans="2:2">
      <c r="B14522" s="134"/>
    </row>
    <row r="14523" spans="2:2">
      <c r="B14523" s="134"/>
    </row>
    <row r="14524" spans="2:2">
      <c r="B14524" s="134"/>
    </row>
    <row r="14525" spans="2:2">
      <c r="B14525" s="134"/>
    </row>
    <row r="14526" spans="2:2">
      <c r="B14526" s="134"/>
    </row>
    <row r="14527" spans="2:2">
      <c r="B14527" s="134"/>
    </row>
    <row r="14528" spans="2:2">
      <c r="B14528" s="134"/>
    </row>
    <row r="14529" spans="2:2">
      <c r="B14529" s="134"/>
    </row>
    <row r="14530" spans="2:2">
      <c r="B14530" s="134"/>
    </row>
    <row r="14531" spans="2:2">
      <c r="B14531" s="134"/>
    </row>
    <row r="14532" spans="2:2">
      <c r="B14532" s="134"/>
    </row>
    <row r="14533" spans="2:2">
      <c r="B14533" s="134"/>
    </row>
    <row r="14534" spans="2:2">
      <c r="B14534" s="134"/>
    </row>
    <row r="14535" spans="2:2">
      <c r="B14535" s="134"/>
    </row>
    <row r="14536" spans="2:2">
      <c r="B14536" s="134"/>
    </row>
    <row r="14537" spans="2:2">
      <c r="B14537" s="134"/>
    </row>
    <row r="14538" spans="2:2">
      <c r="B14538" s="134"/>
    </row>
    <row r="14539" spans="2:2">
      <c r="B14539" s="134"/>
    </row>
    <row r="14540" spans="2:2">
      <c r="B14540" s="134"/>
    </row>
    <row r="14541" spans="2:2">
      <c r="B14541" s="134"/>
    </row>
    <row r="14542" spans="2:2">
      <c r="B14542" s="134"/>
    </row>
    <row r="14543" spans="2:2">
      <c r="B14543" s="134"/>
    </row>
    <row r="14544" spans="2:2">
      <c r="B14544" s="134"/>
    </row>
    <row r="14545" spans="2:2">
      <c r="B14545" s="134"/>
    </row>
    <row r="14546" spans="2:2">
      <c r="B14546" s="134"/>
    </row>
    <row r="14547" spans="2:2">
      <c r="B14547" s="134"/>
    </row>
    <row r="14548" spans="2:2">
      <c r="B14548" s="134"/>
    </row>
    <row r="14549" spans="2:2">
      <c r="B14549" s="134"/>
    </row>
    <row r="14550" spans="2:2">
      <c r="B14550" s="134"/>
    </row>
    <row r="14551" spans="2:2">
      <c r="B14551" s="134"/>
    </row>
    <row r="14552" spans="2:2">
      <c r="B14552" s="134"/>
    </row>
    <row r="14553" spans="2:2">
      <c r="B14553" s="134"/>
    </row>
    <row r="14554" spans="2:2">
      <c r="B14554" s="134"/>
    </row>
    <row r="14555" spans="2:2">
      <c r="B14555" s="134"/>
    </row>
    <row r="14556" spans="2:2">
      <c r="B14556" s="134"/>
    </row>
    <row r="14557" spans="2:2">
      <c r="B14557" s="134"/>
    </row>
    <row r="14558" spans="2:2">
      <c r="B14558" s="134"/>
    </row>
    <row r="14559" spans="2:2">
      <c r="B14559" s="134"/>
    </row>
    <row r="14560" spans="2:2">
      <c r="B14560" s="134"/>
    </row>
    <row r="14561" spans="2:2">
      <c r="B14561" s="134"/>
    </row>
    <row r="14562" spans="2:2">
      <c r="B14562" s="134"/>
    </row>
    <row r="14563" spans="2:2">
      <c r="B14563" s="134"/>
    </row>
    <row r="14564" spans="2:2">
      <c r="B14564" s="134"/>
    </row>
    <row r="14565" spans="2:2">
      <c r="B14565" s="134"/>
    </row>
    <row r="14566" spans="2:2">
      <c r="B14566" s="134"/>
    </row>
    <row r="14567" spans="2:2">
      <c r="B14567" s="134"/>
    </row>
    <row r="14568" spans="2:2">
      <c r="B14568" s="134"/>
    </row>
    <row r="14569" spans="2:2">
      <c r="B14569" s="134"/>
    </row>
    <row r="14570" spans="2:2">
      <c r="B14570" s="134"/>
    </row>
    <row r="14571" spans="2:2">
      <c r="B14571" s="134"/>
    </row>
    <row r="14572" spans="2:2">
      <c r="B14572" s="134"/>
    </row>
    <row r="14573" spans="2:2">
      <c r="B14573" s="134"/>
    </row>
    <row r="14574" spans="2:2">
      <c r="B14574" s="134"/>
    </row>
    <row r="14575" spans="2:2">
      <c r="B14575" s="134"/>
    </row>
    <row r="14576" spans="2:2">
      <c r="B14576" s="134"/>
    </row>
    <row r="14577" spans="2:2">
      <c r="B14577" s="134"/>
    </row>
    <row r="14578" spans="2:2">
      <c r="B14578" s="134"/>
    </row>
    <row r="14579" spans="2:2">
      <c r="B14579" s="134"/>
    </row>
    <row r="14580" spans="2:2">
      <c r="B14580" s="134"/>
    </row>
    <row r="14581" spans="2:2">
      <c r="B14581" s="134"/>
    </row>
    <row r="14582" spans="2:2">
      <c r="B14582" s="134"/>
    </row>
    <row r="14583" spans="2:2">
      <c r="B14583" s="134"/>
    </row>
    <row r="14584" spans="2:2">
      <c r="B14584" s="134"/>
    </row>
    <row r="14585" spans="2:2">
      <c r="B14585" s="134"/>
    </row>
    <row r="14586" spans="2:2">
      <c r="B14586" s="134"/>
    </row>
    <row r="14587" spans="2:2">
      <c r="B14587" s="134"/>
    </row>
    <row r="14588" spans="2:2">
      <c r="B14588" s="134"/>
    </row>
    <row r="14589" spans="2:2">
      <c r="B14589" s="134"/>
    </row>
    <row r="14590" spans="2:2">
      <c r="B14590" s="134"/>
    </row>
    <row r="14591" spans="2:2">
      <c r="B14591" s="134"/>
    </row>
    <row r="14592" spans="2:2">
      <c r="B14592" s="134"/>
    </row>
    <row r="14593" spans="2:2">
      <c r="B14593" s="134"/>
    </row>
    <row r="14594" spans="2:2">
      <c r="B14594" s="134"/>
    </row>
    <row r="14595" spans="2:2">
      <c r="B14595" s="134"/>
    </row>
    <row r="14596" spans="2:2">
      <c r="B14596" s="134"/>
    </row>
    <row r="14597" spans="2:2">
      <c r="B14597" s="134"/>
    </row>
    <row r="14598" spans="2:2">
      <c r="B14598" s="134"/>
    </row>
    <row r="14599" spans="2:2">
      <c r="B14599" s="134"/>
    </row>
    <row r="14600" spans="2:2">
      <c r="B14600" s="134"/>
    </row>
    <row r="14601" spans="2:2">
      <c r="B14601" s="134"/>
    </row>
    <row r="14602" spans="2:2">
      <c r="B14602" s="134"/>
    </row>
    <row r="14603" spans="2:2">
      <c r="B14603" s="134"/>
    </row>
    <row r="14604" spans="2:2">
      <c r="B14604" s="134"/>
    </row>
    <row r="14605" spans="2:2">
      <c r="B14605" s="134"/>
    </row>
    <row r="14606" spans="2:2">
      <c r="B14606" s="134"/>
    </row>
    <row r="14607" spans="2:2">
      <c r="B14607" s="134"/>
    </row>
    <row r="14608" spans="2:2">
      <c r="B14608" s="134"/>
    </row>
    <row r="14609" spans="2:2">
      <c r="B14609" s="134"/>
    </row>
    <row r="14610" spans="2:2">
      <c r="B14610" s="134"/>
    </row>
    <row r="14611" spans="2:2">
      <c r="B14611" s="134"/>
    </row>
    <row r="14612" spans="2:2">
      <c r="B14612" s="134"/>
    </row>
    <row r="14613" spans="2:2">
      <c r="B14613" s="134"/>
    </row>
    <row r="14614" spans="2:2">
      <c r="B14614" s="134"/>
    </row>
    <row r="14615" spans="2:2">
      <c r="B14615" s="134"/>
    </row>
    <row r="14616" spans="2:2">
      <c r="B14616" s="134"/>
    </row>
    <row r="14617" spans="2:2">
      <c r="B14617" s="134"/>
    </row>
    <row r="14618" spans="2:2">
      <c r="B14618" s="134"/>
    </row>
    <row r="14619" spans="2:2">
      <c r="B14619" s="134"/>
    </row>
    <row r="14620" spans="2:2">
      <c r="B14620" s="134"/>
    </row>
    <row r="14621" spans="2:2">
      <c r="B14621" s="134"/>
    </row>
    <row r="14622" spans="2:2">
      <c r="B14622" s="134"/>
    </row>
    <row r="14623" spans="2:2">
      <c r="B14623" s="134"/>
    </row>
    <row r="14624" spans="2:2">
      <c r="B14624" s="134"/>
    </row>
    <row r="14625" spans="2:2">
      <c r="B14625" s="134"/>
    </row>
    <row r="14626" spans="2:2">
      <c r="B14626" s="134"/>
    </row>
    <row r="14627" spans="2:2">
      <c r="B14627" s="134"/>
    </row>
    <row r="14628" spans="2:2">
      <c r="B14628" s="134"/>
    </row>
    <row r="14629" spans="2:2">
      <c r="B14629" s="134"/>
    </row>
    <row r="14630" spans="2:2">
      <c r="B14630" s="134"/>
    </row>
    <row r="14631" spans="2:2">
      <c r="B14631" s="134"/>
    </row>
    <row r="14632" spans="2:2">
      <c r="B14632" s="134"/>
    </row>
    <row r="14633" spans="2:2">
      <c r="B14633" s="134"/>
    </row>
    <row r="14634" spans="2:2">
      <c r="B14634" s="134"/>
    </row>
    <row r="14635" spans="2:2">
      <c r="B14635" s="134"/>
    </row>
    <row r="14636" spans="2:2">
      <c r="B14636" s="134"/>
    </row>
    <row r="14637" spans="2:2">
      <c r="B14637" s="134"/>
    </row>
    <row r="14638" spans="2:2">
      <c r="B14638" s="134"/>
    </row>
    <row r="14639" spans="2:2">
      <c r="B14639" s="134"/>
    </row>
    <row r="14640" spans="2:2">
      <c r="B14640" s="134"/>
    </row>
    <row r="14641" spans="2:2">
      <c r="B14641" s="134"/>
    </row>
    <row r="14642" spans="2:2">
      <c r="B14642" s="134"/>
    </row>
    <row r="14643" spans="2:2">
      <c r="B14643" s="134"/>
    </row>
    <row r="14644" spans="2:2">
      <c r="B14644" s="134"/>
    </row>
    <row r="14645" spans="2:2">
      <c r="B14645" s="134"/>
    </row>
    <row r="14646" spans="2:2">
      <c r="B14646" s="134"/>
    </row>
    <row r="14647" spans="2:2">
      <c r="B14647" s="134"/>
    </row>
    <row r="14648" spans="2:2">
      <c r="B14648" s="134"/>
    </row>
    <row r="14649" spans="2:2">
      <c r="B14649" s="134"/>
    </row>
    <row r="14650" spans="2:2">
      <c r="B14650" s="134"/>
    </row>
    <row r="14651" spans="2:2">
      <c r="B14651" s="134"/>
    </row>
    <row r="14652" spans="2:2">
      <c r="B14652" s="134"/>
    </row>
    <row r="14653" spans="2:2">
      <c r="B14653" s="134"/>
    </row>
    <row r="14654" spans="2:2">
      <c r="B14654" s="134"/>
    </row>
    <row r="14655" spans="2:2">
      <c r="B14655" s="134"/>
    </row>
    <row r="14656" spans="2:2">
      <c r="B14656" s="134"/>
    </row>
    <row r="14657" spans="2:2">
      <c r="B14657" s="134"/>
    </row>
    <row r="14658" spans="2:2">
      <c r="B14658" s="134"/>
    </row>
    <row r="14659" spans="2:2">
      <c r="B14659" s="134"/>
    </row>
    <row r="14660" spans="2:2">
      <c r="B14660" s="134"/>
    </row>
    <row r="14661" spans="2:2">
      <c r="B14661" s="134"/>
    </row>
    <row r="14662" spans="2:2">
      <c r="B14662" s="134"/>
    </row>
    <row r="14663" spans="2:2">
      <c r="B14663" s="134"/>
    </row>
    <row r="14664" spans="2:2">
      <c r="B14664" s="134"/>
    </row>
    <row r="14665" spans="2:2">
      <c r="B14665" s="134"/>
    </row>
    <row r="14666" spans="2:2">
      <c r="B14666" s="134"/>
    </row>
    <row r="14667" spans="2:2">
      <c r="B14667" s="134"/>
    </row>
    <row r="14668" spans="2:2">
      <c r="B14668" s="134"/>
    </row>
    <row r="14669" spans="2:2">
      <c r="B14669" s="134"/>
    </row>
    <row r="14670" spans="2:2">
      <c r="B14670" s="134"/>
    </row>
    <row r="14671" spans="2:2">
      <c r="B14671" s="134"/>
    </row>
    <row r="14672" spans="2:2">
      <c r="B14672" s="134"/>
    </row>
    <row r="14673" spans="2:2">
      <c r="B14673" s="134"/>
    </row>
    <row r="14674" spans="2:2">
      <c r="B14674" s="134"/>
    </row>
    <row r="14675" spans="2:2">
      <c r="B14675" s="134"/>
    </row>
    <row r="14676" spans="2:2">
      <c r="B14676" s="134"/>
    </row>
    <row r="14677" spans="2:2">
      <c r="B14677" s="134"/>
    </row>
    <row r="14678" spans="2:2">
      <c r="B14678" s="134"/>
    </row>
    <row r="14679" spans="2:2">
      <c r="B14679" s="134"/>
    </row>
    <row r="14680" spans="2:2">
      <c r="B14680" s="134"/>
    </row>
    <row r="14681" spans="2:2">
      <c r="B14681" s="134"/>
    </row>
    <row r="14682" spans="2:2">
      <c r="B14682" s="134"/>
    </row>
    <row r="14683" spans="2:2">
      <c r="B14683" s="134"/>
    </row>
    <row r="14684" spans="2:2">
      <c r="B14684" s="134"/>
    </row>
    <row r="14685" spans="2:2">
      <c r="B14685" s="134"/>
    </row>
    <row r="14686" spans="2:2">
      <c r="B14686" s="134"/>
    </row>
    <row r="14687" spans="2:2">
      <c r="B14687" s="134"/>
    </row>
    <row r="14688" spans="2:2">
      <c r="B14688" s="134"/>
    </row>
    <row r="14689" spans="2:2">
      <c r="B14689" s="134"/>
    </row>
    <row r="14690" spans="2:2">
      <c r="B14690" s="134"/>
    </row>
    <row r="14691" spans="2:2">
      <c r="B14691" s="134"/>
    </row>
    <row r="14692" spans="2:2">
      <c r="B14692" s="134"/>
    </row>
    <row r="14693" spans="2:2">
      <c r="B14693" s="134"/>
    </row>
    <row r="14694" spans="2:2">
      <c r="B14694" s="134"/>
    </row>
    <row r="14695" spans="2:2">
      <c r="B14695" s="134"/>
    </row>
    <row r="14696" spans="2:2">
      <c r="B14696" s="134"/>
    </row>
    <row r="14697" spans="2:2">
      <c r="B14697" s="134"/>
    </row>
    <row r="14698" spans="2:2">
      <c r="B14698" s="134"/>
    </row>
    <row r="14699" spans="2:2">
      <c r="B14699" s="134"/>
    </row>
    <row r="14700" spans="2:2">
      <c r="B14700" s="134"/>
    </row>
    <row r="14701" spans="2:2">
      <c r="B14701" s="134"/>
    </row>
    <row r="14702" spans="2:2">
      <c r="B14702" s="134"/>
    </row>
    <row r="14703" spans="2:2">
      <c r="B14703" s="134"/>
    </row>
    <row r="14704" spans="2:2">
      <c r="B14704" s="134"/>
    </row>
    <row r="14705" spans="2:2">
      <c r="B14705" s="134"/>
    </row>
    <row r="14706" spans="2:2">
      <c r="B14706" s="134"/>
    </row>
    <row r="14707" spans="2:2">
      <c r="B14707" s="134"/>
    </row>
    <row r="14708" spans="2:2">
      <c r="B14708" s="134"/>
    </row>
    <row r="14709" spans="2:2">
      <c r="B14709" s="134"/>
    </row>
    <row r="14710" spans="2:2">
      <c r="B14710" s="134"/>
    </row>
    <row r="14711" spans="2:2">
      <c r="B14711" s="134"/>
    </row>
    <row r="14712" spans="2:2">
      <c r="B14712" s="134"/>
    </row>
    <row r="14713" spans="2:2">
      <c r="B14713" s="134"/>
    </row>
    <row r="14714" spans="2:2">
      <c r="B14714" s="134"/>
    </row>
    <row r="14715" spans="2:2">
      <c r="B14715" s="134"/>
    </row>
    <row r="14716" spans="2:2">
      <c r="B14716" s="134"/>
    </row>
    <row r="14717" spans="2:2">
      <c r="B14717" s="134"/>
    </row>
    <row r="14718" spans="2:2">
      <c r="B14718" s="134"/>
    </row>
    <row r="14719" spans="2:2">
      <c r="B14719" s="134"/>
    </row>
    <row r="14720" spans="2:2">
      <c r="B14720" s="134"/>
    </row>
    <row r="14721" spans="2:2">
      <c r="B14721" s="134"/>
    </row>
    <row r="14722" spans="2:2">
      <c r="B14722" s="134"/>
    </row>
    <row r="14723" spans="2:2">
      <c r="B14723" s="134"/>
    </row>
    <row r="14724" spans="2:2">
      <c r="B14724" s="134"/>
    </row>
    <row r="14725" spans="2:2">
      <c r="B14725" s="134"/>
    </row>
    <row r="14726" spans="2:2">
      <c r="B14726" s="134"/>
    </row>
    <row r="14727" spans="2:2">
      <c r="B14727" s="134"/>
    </row>
    <row r="14728" spans="2:2">
      <c r="B14728" s="134"/>
    </row>
    <row r="14729" spans="2:2">
      <c r="B14729" s="134"/>
    </row>
    <row r="14730" spans="2:2">
      <c r="B14730" s="134"/>
    </row>
    <row r="14731" spans="2:2">
      <c r="B14731" s="134"/>
    </row>
    <row r="14732" spans="2:2">
      <c r="B14732" s="134"/>
    </row>
    <row r="14733" spans="2:2">
      <c r="B14733" s="134"/>
    </row>
    <row r="14734" spans="2:2">
      <c r="B14734" s="134"/>
    </row>
    <row r="14735" spans="2:2">
      <c r="B14735" s="134"/>
    </row>
    <row r="14736" spans="2:2">
      <c r="B14736" s="134"/>
    </row>
    <row r="14737" spans="2:2">
      <c r="B14737" s="134"/>
    </row>
    <row r="14738" spans="2:2">
      <c r="B14738" s="134"/>
    </row>
    <row r="14739" spans="2:2">
      <c r="B14739" s="134"/>
    </row>
    <row r="14740" spans="2:2">
      <c r="B14740" s="134"/>
    </row>
    <row r="14741" spans="2:2">
      <c r="B14741" s="134"/>
    </row>
    <row r="14742" spans="2:2">
      <c r="B14742" s="134"/>
    </row>
    <row r="14743" spans="2:2">
      <c r="B14743" s="134"/>
    </row>
    <row r="14744" spans="2:2">
      <c r="B14744" s="134"/>
    </row>
    <row r="14745" spans="2:2">
      <c r="B14745" s="134"/>
    </row>
    <row r="14746" spans="2:2">
      <c r="B14746" s="134"/>
    </row>
    <row r="14747" spans="2:2">
      <c r="B14747" s="134"/>
    </row>
    <row r="14748" spans="2:2">
      <c r="B14748" s="134"/>
    </row>
    <row r="14749" spans="2:2">
      <c r="B14749" s="134"/>
    </row>
    <row r="14750" spans="2:2">
      <c r="B14750" s="134"/>
    </row>
    <row r="14751" spans="2:2">
      <c r="B14751" s="134"/>
    </row>
    <row r="14752" spans="2:2">
      <c r="B14752" s="134"/>
    </row>
    <row r="14753" spans="2:2">
      <c r="B14753" s="134"/>
    </row>
    <row r="14754" spans="2:2">
      <c r="B14754" s="134"/>
    </row>
    <row r="14755" spans="2:2">
      <c r="B14755" s="134"/>
    </row>
    <row r="14756" spans="2:2">
      <c r="B14756" s="134"/>
    </row>
    <row r="14757" spans="2:2">
      <c r="B14757" s="134"/>
    </row>
    <row r="14758" spans="2:2">
      <c r="B14758" s="134"/>
    </row>
    <row r="14759" spans="2:2">
      <c r="B14759" s="134"/>
    </row>
    <row r="14760" spans="2:2">
      <c r="B14760" s="134"/>
    </row>
    <row r="14761" spans="2:2">
      <c r="B14761" s="134"/>
    </row>
    <row r="14762" spans="2:2">
      <c r="B14762" s="134"/>
    </row>
    <row r="14763" spans="2:2">
      <c r="B14763" s="134"/>
    </row>
    <row r="14764" spans="2:2">
      <c r="B14764" s="134"/>
    </row>
    <row r="14765" spans="2:2">
      <c r="B14765" s="134"/>
    </row>
    <row r="14766" spans="2:2">
      <c r="B14766" s="134"/>
    </row>
    <row r="14767" spans="2:2">
      <c r="B14767" s="134"/>
    </row>
    <row r="14768" spans="2:2">
      <c r="B14768" s="134"/>
    </row>
    <row r="14769" spans="2:2">
      <c r="B14769" s="134"/>
    </row>
    <row r="14770" spans="2:2">
      <c r="B14770" s="134"/>
    </row>
    <row r="14771" spans="2:2">
      <c r="B14771" s="134"/>
    </row>
    <row r="14772" spans="2:2">
      <c r="B14772" s="134"/>
    </row>
    <row r="14773" spans="2:2">
      <c r="B14773" s="134"/>
    </row>
    <row r="14774" spans="2:2">
      <c r="B14774" s="134"/>
    </row>
    <row r="14775" spans="2:2">
      <c r="B14775" s="134"/>
    </row>
    <row r="14776" spans="2:2">
      <c r="B14776" s="134"/>
    </row>
    <row r="14777" spans="2:2">
      <c r="B14777" s="134"/>
    </row>
    <row r="14778" spans="2:2">
      <c r="B14778" s="134"/>
    </row>
    <row r="14779" spans="2:2">
      <c r="B14779" s="134"/>
    </row>
    <row r="14780" spans="2:2">
      <c r="B14780" s="134"/>
    </row>
    <row r="14781" spans="2:2">
      <c r="B14781" s="134"/>
    </row>
    <row r="14782" spans="2:2">
      <c r="B14782" s="134"/>
    </row>
    <row r="14783" spans="2:2">
      <c r="B14783" s="134"/>
    </row>
    <row r="14784" spans="2:2">
      <c r="B14784" s="134"/>
    </row>
    <row r="14785" spans="2:2">
      <c r="B14785" s="134"/>
    </row>
    <row r="14786" spans="2:2">
      <c r="B14786" s="134"/>
    </row>
    <row r="14787" spans="2:2">
      <c r="B14787" s="134"/>
    </row>
    <row r="14788" spans="2:2">
      <c r="B14788" s="134"/>
    </row>
    <row r="14789" spans="2:2">
      <c r="B14789" s="134"/>
    </row>
    <row r="14790" spans="2:2">
      <c r="B14790" s="134"/>
    </row>
    <row r="14791" spans="2:2">
      <c r="B14791" s="134"/>
    </row>
    <row r="14792" spans="2:2">
      <c r="B14792" s="134"/>
    </row>
    <row r="14793" spans="2:2">
      <c r="B14793" s="134"/>
    </row>
    <row r="14794" spans="2:2">
      <c r="B14794" s="134"/>
    </row>
    <row r="14795" spans="2:2">
      <c r="B14795" s="134"/>
    </row>
    <row r="14796" spans="2:2">
      <c r="B14796" s="134"/>
    </row>
    <row r="14797" spans="2:2">
      <c r="B14797" s="134"/>
    </row>
    <row r="14798" spans="2:2">
      <c r="B14798" s="134"/>
    </row>
    <row r="14799" spans="2:2">
      <c r="B14799" s="134"/>
    </row>
    <row r="14800" spans="2:2">
      <c r="B14800" s="134"/>
    </row>
    <row r="14801" spans="2:2">
      <c r="B14801" s="134"/>
    </row>
    <row r="14802" spans="2:2">
      <c r="B14802" s="134"/>
    </row>
    <row r="14803" spans="2:2">
      <c r="B14803" s="134"/>
    </row>
    <row r="14804" spans="2:2">
      <c r="B14804" s="134"/>
    </row>
    <row r="14805" spans="2:2">
      <c r="B14805" s="134"/>
    </row>
    <row r="14806" spans="2:2">
      <c r="B14806" s="134"/>
    </row>
    <row r="14807" spans="2:2">
      <c r="B14807" s="134"/>
    </row>
    <row r="14808" spans="2:2">
      <c r="B14808" s="134"/>
    </row>
    <row r="14809" spans="2:2">
      <c r="B14809" s="134"/>
    </row>
    <row r="14810" spans="2:2">
      <c r="B14810" s="134"/>
    </row>
    <row r="14811" spans="2:2">
      <c r="B14811" s="134"/>
    </row>
    <row r="14812" spans="2:2">
      <c r="B14812" s="134"/>
    </row>
    <row r="14813" spans="2:2">
      <c r="B14813" s="134"/>
    </row>
    <row r="14814" spans="2:2">
      <c r="B14814" s="134"/>
    </row>
    <row r="14815" spans="2:2">
      <c r="B14815" s="134"/>
    </row>
    <row r="14816" spans="2:2">
      <c r="B14816" s="134"/>
    </row>
    <row r="14817" spans="2:2">
      <c r="B14817" s="134"/>
    </row>
    <row r="14818" spans="2:2">
      <c r="B14818" s="134"/>
    </row>
    <row r="14819" spans="2:2">
      <c r="B14819" s="134"/>
    </row>
    <row r="14820" spans="2:2">
      <c r="B14820" s="134"/>
    </row>
    <row r="14821" spans="2:2">
      <c r="B14821" s="134"/>
    </row>
    <row r="14822" spans="2:2">
      <c r="B14822" s="134"/>
    </row>
    <row r="14823" spans="2:2">
      <c r="B14823" s="134"/>
    </row>
    <row r="14824" spans="2:2">
      <c r="B14824" s="134"/>
    </row>
    <row r="14825" spans="2:2">
      <c r="B14825" s="134"/>
    </row>
    <row r="14826" spans="2:2">
      <c r="B14826" s="134"/>
    </row>
    <row r="14827" spans="2:2">
      <c r="B14827" s="134"/>
    </row>
    <row r="14828" spans="2:2">
      <c r="B14828" s="134"/>
    </row>
    <row r="14829" spans="2:2">
      <c r="B14829" s="134"/>
    </row>
    <row r="14830" spans="2:2">
      <c r="B14830" s="134"/>
    </row>
    <row r="14831" spans="2:2">
      <c r="B14831" s="134"/>
    </row>
    <row r="14832" spans="2:2">
      <c r="B14832" s="134"/>
    </row>
    <row r="14833" spans="2:2">
      <c r="B14833" s="134"/>
    </row>
    <row r="14834" spans="2:2">
      <c r="B14834" s="134"/>
    </row>
    <row r="14835" spans="2:2">
      <c r="B14835" s="134"/>
    </row>
    <row r="14836" spans="2:2">
      <c r="B14836" s="134"/>
    </row>
    <row r="14837" spans="2:2">
      <c r="B14837" s="134"/>
    </row>
    <row r="14838" spans="2:2">
      <c r="B14838" s="134"/>
    </row>
    <row r="14839" spans="2:2">
      <c r="B14839" s="134"/>
    </row>
    <row r="14840" spans="2:2">
      <c r="B14840" s="134"/>
    </row>
    <row r="14841" spans="2:2">
      <c r="B14841" s="134"/>
    </row>
    <row r="14842" spans="2:2">
      <c r="B14842" s="134"/>
    </row>
    <row r="14843" spans="2:2">
      <c r="B14843" s="134"/>
    </row>
    <row r="14844" spans="2:2">
      <c r="B14844" s="134"/>
    </row>
    <row r="14845" spans="2:2">
      <c r="B14845" s="134"/>
    </row>
    <row r="14846" spans="2:2">
      <c r="B14846" s="134"/>
    </row>
    <row r="14847" spans="2:2">
      <c r="B14847" s="134"/>
    </row>
    <row r="14848" spans="2:2">
      <c r="B14848" s="134"/>
    </row>
    <row r="14849" spans="2:2">
      <c r="B14849" s="134"/>
    </row>
    <row r="14850" spans="2:2">
      <c r="B14850" s="134"/>
    </row>
    <row r="14851" spans="2:2">
      <c r="B14851" s="134"/>
    </row>
    <row r="14852" spans="2:2">
      <c r="B14852" s="134"/>
    </row>
    <row r="14853" spans="2:2">
      <c r="B14853" s="134"/>
    </row>
    <row r="14854" spans="2:2">
      <c r="B14854" s="134"/>
    </row>
    <row r="14855" spans="2:2">
      <c r="B14855" s="134"/>
    </row>
    <row r="14856" spans="2:2">
      <c r="B14856" s="134"/>
    </row>
    <row r="14857" spans="2:2">
      <c r="B14857" s="134"/>
    </row>
    <row r="14858" spans="2:2">
      <c r="B14858" s="134"/>
    </row>
    <row r="14859" spans="2:2">
      <c r="B14859" s="134"/>
    </row>
    <row r="14860" spans="2:2">
      <c r="B14860" s="134"/>
    </row>
    <row r="14861" spans="2:2">
      <c r="B14861" s="134"/>
    </row>
    <row r="14862" spans="2:2">
      <c r="B14862" s="134"/>
    </row>
    <row r="14863" spans="2:2">
      <c r="B14863" s="134"/>
    </row>
    <row r="14864" spans="2:2">
      <c r="B14864" s="134"/>
    </row>
    <row r="14865" spans="2:2">
      <c r="B14865" s="134"/>
    </row>
    <row r="14866" spans="2:2">
      <c r="B14866" s="134"/>
    </row>
    <row r="14867" spans="2:2">
      <c r="B14867" s="134"/>
    </row>
    <row r="14868" spans="2:2">
      <c r="B14868" s="134"/>
    </row>
    <row r="14869" spans="2:2">
      <c r="B14869" s="134"/>
    </row>
    <row r="14870" spans="2:2">
      <c r="B14870" s="134"/>
    </row>
    <row r="14871" spans="2:2">
      <c r="B14871" s="134"/>
    </row>
    <row r="14872" spans="2:2">
      <c r="B14872" s="134"/>
    </row>
    <row r="14873" spans="2:2">
      <c r="B14873" s="134"/>
    </row>
    <row r="14874" spans="2:2">
      <c r="B14874" s="134"/>
    </row>
    <row r="14875" spans="2:2">
      <c r="B14875" s="134"/>
    </row>
    <row r="14876" spans="2:2">
      <c r="B14876" s="134"/>
    </row>
    <row r="14877" spans="2:2">
      <c r="B14877" s="134"/>
    </row>
    <row r="14878" spans="2:2">
      <c r="B14878" s="134"/>
    </row>
    <row r="14879" spans="2:2">
      <c r="B14879" s="134"/>
    </row>
    <row r="14880" spans="2:2">
      <c r="B14880" s="134"/>
    </row>
    <row r="14881" spans="2:2">
      <c r="B14881" s="134"/>
    </row>
    <row r="14882" spans="2:2">
      <c r="B14882" s="134"/>
    </row>
    <row r="14883" spans="2:2">
      <c r="B14883" s="134"/>
    </row>
    <row r="14884" spans="2:2">
      <c r="B14884" s="134"/>
    </row>
    <row r="14885" spans="2:2">
      <c r="B14885" s="134"/>
    </row>
    <row r="14886" spans="2:2">
      <c r="B14886" s="134"/>
    </row>
    <row r="14887" spans="2:2">
      <c r="B14887" s="134"/>
    </row>
    <row r="14888" spans="2:2">
      <c r="B14888" s="134"/>
    </row>
    <row r="14889" spans="2:2">
      <c r="B14889" s="134"/>
    </row>
    <row r="14890" spans="2:2">
      <c r="B14890" s="134"/>
    </row>
    <row r="14891" spans="2:2">
      <c r="B14891" s="134"/>
    </row>
    <row r="14892" spans="2:2">
      <c r="B14892" s="134"/>
    </row>
    <row r="14893" spans="2:2">
      <c r="B14893" s="134"/>
    </row>
    <row r="14894" spans="2:2">
      <c r="B14894" s="134"/>
    </row>
    <row r="14895" spans="2:2">
      <c r="B14895" s="134"/>
    </row>
    <row r="14896" spans="2:2">
      <c r="B14896" s="134"/>
    </row>
    <row r="14897" spans="2:2">
      <c r="B14897" s="134"/>
    </row>
    <row r="14898" spans="2:2">
      <c r="B14898" s="134"/>
    </row>
    <row r="14899" spans="2:2">
      <c r="B14899" s="134"/>
    </row>
    <row r="14900" spans="2:2">
      <c r="B14900" s="134"/>
    </row>
    <row r="14901" spans="2:2">
      <c r="B14901" s="134"/>
    </row>
    <row r="14902" spans="2:2">
      <c r="B14902" s="134"/>
    </row>
    <row r="14903" spans="2:2">
      <c r="B14903" s="134"/>
    </row>
    <row r="14904" spans="2:2">
      <c r="B14904" s="134"/>
    </row>
    <row r="14905" spans="2:2">
      <c r="B14905" s="134"/>
    </row>
    <row r="14906" spans="2:2">
      <c r="B14906" s="134"/>
    </row>
    <row r="14907" spans="2:2">
      <c r="B14907" s="134"/>
    </row>
    <row r="14908" spans="2:2">
      <c r="B14908" s="134"/>
    </row>
    <row r="14909" spans="2:2">
      <c r="B14909" s="134"/>
    </row>
    <row r="14910" spans="2:2">
      <c r="B14910" s="134"/>
    </row>
    <row r="14911" spans="2:2">
      <c r="B14911" s="134"/>
    </row>
    <row r="14912" spans="2:2">
      <c r="B14912" s="134"/>
    </row>
    <row r="14913" spans="2:2">
      <c r="B14913" s="134"/>
    </row>
    <row r="14914" spans="2:2">
      <c r="B14914" s="134"/>
    </row>
    <row r="14915" spans="2:2">
      <c r="B14915" s="134"/>
    </row>
    <row r="14916" spans="2:2">
      <c r="B14916" s="134"/>
    </row>
    <row r="14917" spans="2:2">
      <c r="B14917" s="134"/>
    </row>
    <row r="14918" spans="2:2">
      <c r="B14918" s="134"/>
    </row>
    <row r="14919" spans="2:2">
      <c r="B14919" s="134"/>
    </row>
    <row r="14920" spans="2:2">
      <c r="B14920" s="134"/>
    </row>
    <row r="14921" spans="2:2">
      <c r="B14921" s="134"/>
    </row>
    <row r="14922" spans="2:2">
      <c r="B14922" s="134"/>
    </row>
    <row r="14923" spans="2:2">
      <c r="B14923" s="134"/>
    </row>
    <row r="14924" spans="2:2">
      <c r="B14924" s="134"/>
    </row>
    <row r="14925" spans="2:2">
      <c r="B14925" s="134"/>
    </row>
    <row r="14926" spans="2:2">
      <c r="B14926" s="134"/>
    </row>
    <row r="14927" spans="2:2">
      <c r="B14927" s="134"/>
    </row>
    <row r="14928" spans="2:2">
      <c r="B14928" s="134"/>
    </row>
    <row r="14929" spans="2:2">
      <c r="B14929" s="134"/>
    </row>
    <row r="14930" spans="2:2">
      <c r="B14930" s="134"/>
    </row>
    <row r="14931" spans="2:2">
      <c r="B14931" s="134"/>
    </row>
    <row r="14932" spans="2:2">
      <c r="B14932" s="134"/>
    </row>
    <row r="14933" spans="2:2">
      <c r="B14933" s="134"/>
    </row>
    <row r="14934" spans="2:2">
      <c r="B14934" s="134"/>
    </row>
    <row r="14935" spans="2:2">
      <c r="B14935" s="134"/>
    </row>
    <row r="14936" spans="2:2">
      <c r="B14936" s="134"/>
    </row>
    <row r="14937" spans="2:2">
      <c r="B14937" s="134"/>
    </row>
    <row r="14938" spans="2:2">
      <c r="B14938" s="134"/>
    </row>
    <row r="14939" spans="2:2">
      <c r="B14939" s="134"/>
    </row>
    <row r="14940" spans="2:2">
      <c r="B14940" s="134"/>
    </row>
    <row r="14941" spans="2:2">
      <c r="B14941" s="134"/>
    </row>
    <row r="14942" spans="2:2">
      <c r="B14942" s="134"/>
    </row>
    <row r="14943" spans="2:2">
      <c r="B14943" s="134"/>
    </row>
    <row r="14944" spans="2:2">
      <c r="B14944" s="134"/>
    </row>
    <row r="14945" spans="2:2">
      <c r="B14945" s="134"/>
    </row>
    <row r="14946" spans="2:2">
      <c r="B14946" s="134"/>
    </row>
    <row r="14947" spans="2:2">
      <c r="B14947" s="134"/>
    </row>
    <row r="14948" spans="2:2">
      <c r="B14948" s="134"/>
    </row>
    <row r="14949" spans="2:2">
      <c r="B14949" s="134"/>
    </row>
    <row r="14950" spans="2:2">
      <c r="B14950" s="134"/>
    </row>
    <row r="14951" spans="2:2">
      <c r="B14951" s="134"/>
    </row>
    <row r="14952" spans="2:2">
      <c r="B14952" s="134"/>
    </row>
    <row r="14953" spans="2:2">
      <c r="B14953" s="134"/>
    </row>
    <row r="14954" spans="2:2">
      <c r="B14954" s="134"/>
    </row>
    <row r="14955" spans="2:2">
      <c r="B14955" s="134"/>
    </row>
    <row r="14956" spans="2:2">
      <c r="B14956" s="134"/>
    </row>
    <row r="14957" spans="2:2">
      <c r="B14957" s="134"/>
    </row>
    <row r="14958" spans="2:2">
      <c r="B14958" s="134"/>
    </row>
    <row r="14959" spans="2:2">
      <c r="B14959" s="134"/>
    </row>
    <row r="14960" spans="2:2">
      <c r="B14960" s="134"/>
    </row>
    <row r="14961" spans="2:2">
      <c r="B14961" s="134"/>
    </row>
    <row r="14962" spans="2:2">
      <c r="B14962" s="134"/>
    </row>
    <row r="14963" spans="2:2">
      <c r="B14963" s="134"/>
    </row>
    <row r="14964" spans="2:2">
      <c r="B14964" s="134"/>
    </row>
    <row r="14965" spans="2:2">
      <c r="B14965" s="134"/>
    </row>
    <row r="14966" spans="2:2">
      <c r="B14966" s="134"/>
    </row>
    <row r="14967" spans="2:2">
      <c r="B14967" s="134"/>
    </row>
    <row r="14968" spans="2:2">
      <c r="B14968" s="134"/>
    </row>
    <row r="14969" spans="2:2">
      <c r="B14969" s="134"/>
    </row>
    <row r="14970" spans="2:2">
      <c r="B14970" s="134"/>
    </row>
    <row r="14971" spans="2:2">
      <c r="B14971" s="134"/>
    </row>
    <row r="14972" spans="2:2">
      <c r="B14972" s="134"/>
    </row>
    <row r="14973" spans="2:2">
      <c r="B14973" s="134"/>
    </row>
    <row r="14974" spans="2:2">
      <c r="B14974" s="134"/>
    </row>
    <row r="14975" spans="2:2">
      <c r="B14975" s="134"/>
    </row>
    <row r="14976" spans="2:2">
      <c r="B14976" s="134"/>
    </row>
    <row r="14977" spans="2:2">
      <c r="B14977" s="134"/>
    </row>
    <row r="14978" spans="2:2">
      <c r="B14978" s="134"/>
    </row>
    <row r="14979" spans="2:2">
      <c r="B14979" s="134"/>
    </row>
    <row r="14980" spans="2:2">
      <c r="B14980" s="134"/>
    </row>
    <row r="14981" spans="2:2">
      <c r="B14981" s="134"/>
    </row>
    <row r="14982" spans="2:2">
      <c r="B14982" s="134"/>
    </row>
    <row r="14983" spans="2:2">
      <c r="B14983" s="134"/>
    </row>
    <row r="14984" spans="2:2">
      <c r="B14984" s="134"/>
    </row>
    <row r="14985" spans="2:2">
      <c r="B14985" s="134"/>
    </row>
    <row r="14986" spans="2:2">
      <c r="B14986" s="134"/>
    </row>
    <row r="14987" spans="2:2">
      <c r="B14987" s="134"/>
    </row>
    <row r="14988" spans="2:2">
      <c r="B14988" s="134"/>
    </row>
    <row r="14989" spans="2:2">
      <c r="B14989" s="134"/>
    </row>
    <row r="14990" spans="2:2">
      <c r="B14990" s="134"/>
    </row>
    <row r="14991" spans="2:2">
      <c r="B14991" s="134"/>
    </row>
    <row r="14992" spans="2:2">
      <c r="B14992" s="134"/>
    </row>
    <row r="14993" spans="2:2">
      <c r="B14993" s="134"/>
    </row>
    <row r="14994" spans="2:2">
      <c r="B14994" s="134"/>
    </row>
    <row r="14995" spans="2:2">
      <c r="B14995" s="134"/>
    </row>
    <row r="14996" spans="2:2">
      <c r="B14996" s="134"/>
    </row>
    <row r="14997" spans="2:2">
      <c r="B14997" s="134"/>
    </row>
    <row r="14998" spans="2:2">
      <c r="B14998" s="134"/>
    </row>
    <row r="14999" spans="2:2">
      <c r="B14999" s="134"/>
    </row>
    <row r="15000" spans="2:2">
      <c r="B15000" s="134"/>
    </row>
    <row r="15001" spans="2:2">
      <c r="B15001" s="134"/>
    </row>
    <row r="15002" spans="2:2">
      <c r="B15002" s="134"/>
    </row>
    <row r="15003" spans="2:2">
      <c r="B15003" s="134"/>
    </row>
    <row r="15004" spans="2:2">
      <c r="B15004" s="134"/>
    </row>
    <row r="15005" spans="2:2">
      <c r="B15005" s="134"/>
    </row>
    <row r="15006" spans="2:2">
      <c r="B15006" s="134"/>
    </row>
    <row r="15007" spans="2:2">
      <c r="B15007" s="134"/>
    </row>
    <row r="15008" spans="2:2">
      <c r="B15008" s="134"/>
    </row>
    <row r="15009" spans="2:2">
      <c r="B15009" s="134"/>
    </row>
    <row r="15010" spans="2:2">
      <c r="B15010" s="134"/>
    </row>
    <row r="15011" spans="2:2">
      <c r="B15011" s="134"/>
    </row>
    <row r="15012" spans="2:2">
      <c r="B15012" s="134"/>
    </row>
    <row r="15013" spans="2:2">
      <c r="B15013" s="134"/>
    </row>
    <row r="15014" spans="2:2">
      <c r="B15014" s="134"/>
    </row>
    <row r="15015" spans="2:2">
      <c r="B15015" s="134"/>
    </row>
    <row r="15016" spans="2:2">
      <c r="B15016" s="134"/>
    </row>
    <row r="15017" spans="2:2">
      <c r="B15017" s="134"/>
    </row>
    <row r="15018" spans="2:2">
      <c r="B15018" s="134"/>
    </row>
    <row r="15019" spans="2:2">
      <c r="B15019" s="134"/>
    </row>
    <row r="15020" spans="2:2">
      <c r="B15020" s="134"/>
    </row>
    <row r="15021" spans="2:2">
      <c r="B15021" s="134"/>
    </row>
    <row r="15022" spans="2:2">
      <c r="B15022" s="134"/>
    </row>
    <row r="15023" spans="2:2">
      <c r="B15023" s="134"/>
    </row>
    <row r="15024" spans="2:2">
      <c r="B15024" s="134"/>
    </row>
    <row r="15025" spans="2:2">
      <c r="B15025" s="134"/>
    </row>
    <row r="15026" spans="2:2">
      <c r="B15026" s="134"/>
    </row>
    <row r="15027" spans="2:2">
      <c r="B15027" s="134"/>
    </row>
    <row r="15028" spans="2:2">
      <c r="B15028" s="134"/>
    </row>
    <row r="15029" spans="2:2">
      <c r="B15029" s="134"/>
    </row>
    <row r="15030" spans="2:2">
      <c r="B15030" s="134"/>
    </row>
    <row r="15031" spans="2:2">
      <c r="B15031" s="134"/>
    </row>
    <row r="15032" spans="2:2">
      <c r="B15032" s="134"/>
    </row>
    <row r="15033" spans="2:2">
      <c r="B15033" s="134"/>
    </row>
    <row r="15034" spans="2:2">
      <c r="B15034" s="134"/>
    </row>
    <row r="15035" spans="2:2">
      <c r="B15035" s="134"/>
    </row>
    <row r="15036" spans="2:2">
      <c r="B15036" s="134"/>
    </row>
    <row r="15037" spans="2:2">
      <c r="B15037" s="134"/>
    </row>
    <row r="15038" spans="2:2">
      <c r="B15038" s="134"/>
    </row>
    <row r="15039" spans="2:2">
      <c r="B15039" s="134"/>
    </row>
    <row r="15040" spans="2:2">
      <c r="B15040" s="134"/>
    </row>
    <row r="15041" spans="2:2">
      <c r="B15041" s="134"/>
    </row>
    <row r="15042" spans="2:2">
      <c r="B15042" s="134"/>
    </row>
    <row r="15043" spans="2:2">
      <c r="B15043" s="134"/>
    </row>
    <row r="15044" spans="2:2">
      <c r="B15044" s="134"/>
    </row>
    <row r="15045" spans="2:2">
      <c r="B15045" s="134"/>
    </row>
    <row r="15046" spans="2:2">
      <c r="B15046" s="134"/>
    </row>
    <row r="15047" spans="2:2">
      <c r="B15047" s="134"/>
    </row>
    <row r="15048" spans="2:2">
      <c r="B15048" s="134"/>
    </row>
    <row r="15049" spans="2:2">
      <c r="B15049" s="134"/>
    </row>
    <row r="15050" spans="2:2">
      <c r="B15050" s="134"/>
    </row>
    <row r="15051" spans="2:2">
      <c r="B15051" s="134"/>
    </row>
    <row r="15052" spans="2:2">
      <c r="B15052" s="134"/>
    </row>
    <row r="15053" spans="2:2">
      <c r="B15053" s="134"/>
    </row>
    <row r="15054" spans="2:2">
      <c r="B15054" s="134"/>
    </row>
    <row r="15055" spans="2:2">
      <c r="B15055" s="134"/>
    </row>
    <row r="15056" spans="2:2">
      <c r="B15056" s="134"/>
    </row>
    <row r="15057" spans="2:2">
      <c r="B15057" s="134"/>
    </row>
    <row r="15058" spans="2:2">
      <c r="B15058" s="134"/>
    </row>
    <row r="15059" spans="2:2">
      <c r="B15059" s="134"/>
    </row>
    <row r="15060" spans="2:2">
      <c r="B15060" s="134"/>
    </row>
    <row r="15061" spans="2:2">
      <c r="B15061" s="134"/>
    </row>
    <row r="15062" spans="2:2">
      <c r="B15062" s="134"/>
    </row>
    <row r="15063" spans="2:2">
      <c r="B15063" s="134"/>
    </row>
    <row r="15064" spans="2:2">
      <c r="B15064" s="134"/>
    </row>
    <row r="15065" spans="2:2">
      <c r="B15065" s="134"/>
    </row>
    <row r="15066" spans="2:2">
      <c r="B15066" s="134"/>
    </row>
    <row r="15067" spans="2:2">
      <c r="B15067" s="134"/>
    </row>
    <row r="15068" spans="2:2">
      <c r="B15068" s="134"/>
    </row>
    <row r="15069" spans="2:2">
      <c r="B15069" s="134"/>
    </row>
    <row r="15070" spans="2:2">
      <c r="B15070" s="134"/>
    </row>
    <row r="15071" spans="2:2">
      <c r="B15071" s="134"/>
    </row>
    <row r="15072" spans="2:2">
      <c r="B15072" s="134"/>
    </row>
    <row r="15073" spans="2:2">
      <c r="B15073" s="134"/>
    </row>
    <row r="15074" spans="2:2">
      <c r="B15074" s="134"/>
    </row>
    <row r="15075" spans="2:2">
      <c r="B15075" s="134"/>
    </row>
    <row r="15076" spans="2:2">
      <c r="B15076" s="134"/>
    </row>
    <row r="15077" spans="2:2">
      <c r="B15077" s="134"/>
    </row>
    <row r="15078" spans="2:2">
      <c r="B15078" s="134"/>
    </row>
    <row r="15079" spans="2:2">
      <c r="B15079" s="134"/>
    </row>
    <row r="15080" spans="2:2">
      <c r="B15080" s="134"/>
    </row>
    <row r="15081" spans="2:2">
      <c r="B15081" s="134"/>
    </row>
    <row r="15082" spans="2:2">
      <c r="B15082" s="134"/>
    </row>
    <row r="15083" spans="2:2">
      <c r="B15083" s="134"/>
    </row>
    <row r="15084" spans="2:2">
      <c r="B15084" s="134"/>
    </row>
    <row r="15085" spans="2:2">
      <c r="B15085" s="134"/>
    </row>
    <row r="15086" spans="2:2">
      <c r="B15086" s="134"/>
    </row>
    <row r="15087" spans="2:2">
      <c r="B15087" s="134"/>
    </row>
    <row r="15088" spans="2:2">
      <c r="B15088" s="134"/>
    </row>
    <row r="15089" spans="2:2">
      <c r="B15089" s="134"/>
    </row>
    <row r="15090" spans="2:2">
      <c r="B15090" s="134"/>
    </row>
    <row r="15091" spans="2:2">
      <c r="B15091" s="134"/>
    </row>
    <row r="15092" spans="2:2">
      <c r="B15092" s="134"/>
    </row>
    <row r="15093" spans="2:2">
      <c r="B15093" s="134"/>
    </row>
    <row r="15094" spans="2:2">
      <c r="B15094" s="134"/>
    </row>
    <row r="15095" spans="2:2">
      <c r="B15095" s="134"/>
    </row>
    <row r="15096" spans="2:2">
      <c r="B15096" s="134"/>
    </row>
    <row r="15097" spans="2:2">
      <c r="B15097" s="134"/>
    </row>
    <row r="15098" spans="2:2">
      <c r="B15098" s="134"/>
    </row>
    <row r="15099" spans="2:2">
      <c r="B15099" s="134"/>
    </row>
    <row r="15100" spans="2:2">
      <c r="B15100" s="134"/>
    </row>
    <row r="15101" spans="2:2">
      <c r="B15101" s="134"/>
    </row>
    <row r="15102" spans="2:2">
      <c r="B15102" s="134"/>
    </row>
    <row r="15103" spans="2:2">
      <c r="B15103" s="134"/>
    </row>
    <row r="15104" spans="2:2">
      <c r="B15104" s="134"/>
    </row>
    <row r="15105" spans="2:2">
      <c r="B15105" s="134"/>
    </row>
    <row r="15106" spans="2:2">
      <c r="B15106" s="134"/>
    </row>
    <row r="15107" spans="2:2">
      <c r="B15107" s="134"/>
    </row>
    <row r="15108" spans="2:2">
      <c r="B15108" s="134"/>
    </row>
    <row r="15109" spans="2:2">
      <c r="B15109" s="134"/>
    </row>
    <row r="15110" spans="2:2">
      <c r="B15110" s="134"/>
    </row>
    <row r="15111" spans="2:2">
      <c r="B15111" s="134"/>
    </row>
    <row r="15112" spans="2:2">
      <c r="B15112" s="134"/>
    </row>
    <row r="15113" spans="2:2">
      <c r="B15113" s="134"/>
    </row>
    <row r="15114" spans="2:2">
      <c r="B15114" s="134"/>
    </row>
    <row r="15115" spans="2:2">
      <c r="B15115" s="134"/>
    </row>
    <row r="15116" spans="2:2">
      <c r="B15116" s="134"/>
    </row>
    <row r="15117" spans="2:2">
      <c r="B15117" s="134"/>
    </row>
    <row r="15118" spans="2:2">
      <c r="B15118" s="134"/>
    </row>
    <row r="15119" spans="2:2">
      <c r="B15119" s="134"/>
    </row>
    <row r="15120" spans="2:2">
      <c r="B15120" s="134"/>
    </row>
    <row r="15121" spans="2:2">
      <c r="B15121" s="134"/>
    </row>
    <row r="15122" spans="2:2">
      <c r="B15122" s="134"/>
    </row>
    <row r="15123" spans="2:2">
      <c r="B15123" s="134"/>
    </row>
    <row r="15124" spans="2:2">
      <c r="B15124" s="134"/>
    </row>
    <row r="15125" spans="2:2">
      <c r="B15125" s="134"/>
    </row>
    <row r="15126" spans="2:2">
      <c r="B15126" s="134"/>
    </row>
    <row r="15127" spans="2:2">
      <c r="B15127" s="134"/>
    </row>
    <row r="15128" spans="2:2">
      <c r="B15128" s="134"/>
    </row>
    <row r="15129" spans="2:2">
      <c r="B15129" s="134"/>
    </row>
    <row r="15130" spans="2:2">
      <c r="B15130" s="134"/>
    </row>
    <row r="15131" spans="2:2">
      <c r="B15131" s="134"/>
    </row>
    <row r="15132" spans="2:2">
      <c r="B15132" s="134"/>
    </row>
    <row r="15133" spans="2:2">
      <c r="B15133" s="134"/>
    </row>
    <row r="15134" spans="2:2">
      <c r="B15134" s="134"/>
    </row>
    <row r="15135" spans="2:2">
      <c r="B15135" s="134"/>
    </row>
    <row r="15136" spans="2:2">
      <c r="B15136" s="134"/>
    </row>
    <row r="15137" spans="2:2">
      <c r="B15137" s="134"/>
    </row>
    <row r="15138" spans="2:2">
      <c r="B15138" s="134"/>
    </row>
    <row r="15139" spans="2:2">
      <c r="B15139" s="134"/>
    </row>
    <row r="15140" spans="2:2">
      <c r="B15140" s="134"/>
    </row>
    <row r="15141" spans="2:2">
      <c r="B15141" s="134"/>
    </row>
    <row r="15142" spans="2:2">
      <c r="B15142" s="134"/>
    </row>
    <row r="15143" spans="2:2">
      <c r="B15143" s="134"/>
    </row>
    <row r="15144" spans="2:2">
      <c r="B15144" s="134"/>
    </row>
    <row r="15145" spans="2:2">
      <c r="B15145" s="134"/>
    </row>
    <row r="15146" spans="2:2">
      <c r="B15146" s="134"/>
    </row>
    <row r="15147" spans="2:2">
      <c r="B15147" s="134"/>
    </row>
    <row r="15148" spans="2:2">
      <c r="B15148" s="134"/>
    </row>
    <row r="15149" spans="2:2">
      <c r="B15149" s="134"/>
    </row>
    <row r="15150" spans="2:2">
      <c r="B15150" s="134"/>
    </row>
    <row r="15151" spans="2:2">
      <c r="B15151" s="134"/>
    </row>
    <row r="15152" spans="2:2">
      <c r="B15152" s="134"/>
    </row>
    <row r="15153" spans="2:2">
      <c r="B15153" s="134"/>
    </row>
    <row r="15154" spans="2:2">
      <c r="B15154" s="134"/>
    </row>
    <row r="15155" spans="2:2">
      <c r="B15155" s="134"/>
    </row>
    <row r="15156" spans="2:2">
      <c r="B15156" s="134"/>
    </row>
    <row r="15157" spans="2:2">
      <c r="B15157" s="134"/>
    </row>
    <row r="15158" spans="2:2">
      <c r="B15158" s="134"/>
    </row>
    <row r="15159" spans="2:2">
      <c r="B15159" s="134"/>
    </row>
    <row r="15160" spans="2:2">
      <c r="B15160" s="134"/>
    </row>
    <row r="15161" spans="2:2">
      <c r="B15161" s="134"/>
    </row>
    <row r="15162" spans="2:2">
      <c r="B15162" s="134"/>
    </row>
    <row r="15163" spans="2:2">
      <c r="B15163" s="134"/>
    </row>
    <row r="15164" spans="2:2">
      <c r="B15164" s="134"/>
    </row>
    <row r="15165" spans="2:2">
      <c r="B15165" s="134"/>
    </row>
    <row r="15166" spans="2:2">
      <c r="B15166" s="134"/>
    </row>
    <row r="15167" spans="2:2">
      <c r="B15167" s="134"/>
    </row>
    <row r="15168" spans="2:2">
      <c r="B15168" s="134"/>
    </row>
    <row r="15169" spans="2:2">
      <c r="B15169" s="134"/>
    </row>
    <row r="15170" spans="2:2">
      <c r="B15170" s="134"/>
    </row>
    <row r="15171" spans="2:2">
      <c r="B15171" s="134"/>
    </row>
    <row r="15172" spans="2:2">
      <c r="B15172" s="134"/>
    </row>
    <row r="15173" spans="2:2">
      <c r="B15173" s="134"/>
    </row>
    <row r="15174" spans="2:2">
      <c r="B15174" s="134"/>
    </row>
    <row r="15175" spans="2:2">
      <c r="B15175" s="134"/>
    </row>
    <row r="15176" spans="2:2">
      <c r="B15176" s="134"/>
    </row>
    <row r="15177" spans="2:2">
      <c r="B15177" s="134"/>
    </row>
    <row r="15178" spans="2:2">
      <c r="B15178" s="134"/>
    </row>
    <row r="15179" spans="2:2">
      <c r="B15179" s="134"/>
    </row>
    <row r="15180" spans="2:2">
      <c r="B15180" s="134"/>
    </row>
    <row r="15181" spans="2:2">
      <c r="B15181" s="134"/>
    </row>
    <row r="15182" spans="2:2">
      <c r="B15182" s="134"/>
    </row>
    <row r="15183" spans="2:2">
      <c r="B15183" s="134"/>
    </row>
    <row r="15184" spans="2:2">
      <c r="B15184" s="134"/>
    </row>
    <row r="15185" spans="2:2">
      <c r="B15185" s="134"/>
    </row>
    <row r="15186" spans="2:2">
      <c r="B15186" s="134"/>
    </row>
    <row r="15187" spans="2:2">
      <c r="B15187" s="134"/>
    </row>
    <row r="15188" spans="2:2">
      <c r="B15188" s="134"/>
    </row>
    <row r="15189" spans="2:2">
      <c r="B15189" s="134"/>
    </row>
    <row r="15190" spans="2:2">
      <c r="B15190" s="134"/>
    </row>
    <row r="15191" spans="2:2">
      <c r="B15191" s="134"/>
    </row>
    <row r="15192" spans="2:2">
      <c r="B15192" s="134"/>
    </row>
    <row r="15193" spans="2:2">
      <c r="B15193" s="134"/>
    </row>
    <row r="15194" spans="2:2">
      <c r="B15194" s="134"/>
    </row>
    <row r="15195" spans="2:2">
      <c r="B15195" s="134"/>
    </row>
    <row r="15196" spans="2:2">
      <c r="B15196" s="134"/>
    </row>
    <row r="15197" spans="2:2">
      <c r="B15197" s="134"/>
    </row>
    <row r="15198" spans="2:2">
      <c r="B15198" s="134"/>
    </row>
    <row r="15199" spans="2:2">
      <c r="B15199" s="134"/>
    </row>
    <row r="15200" spans="2:2">
      <c r="B15200" s="134"/>
    </row>
    <row r="15201" spans="2:2">
      <c r="B15201" s="134"/>
    </row>
    <row r="15202" spans="2:2">
      <c r="B15202" s="134"/>
    </row>
    <row r="15203" spans="2:2">
      <c r="B15203" s="134"/>
    </row>
    <row r="15204" spans="2:2">
      <c r="B15204" s="134"/>
    </row>
    <row r="15205" spans="2:2">
      <c r="B15205" s="134"/>
    </row>
    <row r="15206" spans="2:2">
      <c r="B15206" s="134"/>
    </row>
    <row r="15207" spans="2:2">
      <c r="B15207" s="134"/>
    </row>
    <row r="15208" spans="2:2">
      <c r="B15208" s="134"/>
    </row>
    <row r="15209" spans="2:2">
      <c r="B15209" s="134"/>
    </row>
    <row r="15210" spans="2:2">
      <c r="B15210" s="134"/>
    </row>
    <row r="15211" spans="2:2">
      <c r="B15211" s="134"/>
    </row>
    <row r="15212" spans="2:2">
      <c r="B15212" s="134"/>
    </row>
    <row r="15213" spans="2:2">
      <c r="B15213" s="134"/>
    </row>
    <row r="15214" spans="2:2">
      <c r="B15214" s="134"/>
    </row>
    <row r="15215" spans="2:2">
      <c r="B15215" s="134"/>
    </row>
    <row r="15216" spans="2:2">
      <c r="B15216" s="134"/>
    </row>
    <row r="15217" spans="2:2">
      <c r="B15217" s="134"/>
    </row>
    <row r="15218" spans="2:2">
      <c r="B15218" s="134"/>
    </row>
    <row r="15219" spans="2:2">
      <c r="B15219" s="134"/>
    </row>
    <row r="15220" spans="2:2">
      <c r="B15220" s="134"/>
    </row>
    <row r="15221" spans="2:2">
      <c r="B15221" s="134"/>
    </row>
    <row r="15222" spans="2:2">
      <c r="B15222" s="134"/>
    </row>
    <row r="15223" spans="2:2">
      <c r="B15223" s="134"/>
    </row>
    <row r="15224" spans="2:2">
      <c r="B15224" s="134"/>
    </row>
    <row r="15225" spans="2:2">
      <c r="B15225" s="134"/>
    </row>
    <row r="15226" spans="2:2">
      <c r="B15226" s="134"/>
    </row>
    <row r="15227" spans="2:2">
      <c r="B15227" s="134"/>
    </row>
    <row r="15228" spans="2:2">
      <c r="B15228" s="134"/>
    </row>
    <row r="15229" spans="2:2">
      <c r="B15229" s="134"/>
    </row>
    <row r="15230" spans="2:2">
      <c r="B15230" s="134"/>
    </row>
    <row r="15231" spans="2:2">
      <c r="B15231" s="134"/>
    </row>
    <row r="15232" spans="2:2">
      <c r="B15232" s="134"/>
    </row>
    <row r="15233" spans="2:2">
      <c r="B15233" s="134"/>
    </row>
    <row r="15234" spans="2:2">
      <c r="B15234" s="134"/>
    </row>
    <row r="15235" spans="2:2">
      <c r="B15235" s="134"/>
    </row>
    <row r="15236" spans="2:2">
      <c r="B15236" s="134"/>
    </row>
    <row r="15237" spans="2:2">
      <c r="B15237" s="134"/>
    </row>
    <row r="15238" spans="2:2">
      <c r="B15238" s="134"/>
    </row>
    <row r="15239" spans="2:2">
      <c r="B15239" s="134"/>
    </row>
    <row r="15240" spans="2:2">
      <c r="B15240" s="134"/>
    </row>
    <row r="15241" spans="2:2">
      <c r="B15241" s="134"/>
    </row>
    <row r="15242" spans="2:2">
      <c r="B15242" s="134"/>
    </row>
    <row r="15243" spans="2:2">
      <c r="B15243" s="134"/>
    </row>
    <row r="15244" spans="2:2">
      <c r="B15244" s="134"/>
    </row>
    <row r="15245" spans="2:2">
      <c r="B15245" s="134"/>
    </row>
    <row r="15246" spans="2:2">
      <c r="B15246" s="134"/>
    </row>
    <row r="15247" spans="2:2">
      <c r="B15247" s="134"/>
    </row>
    <row r="15248" spans="2:2">
      <c r="B15248" s="134"/>
    </row>
    <row r="15249" spans="2:2">
      <c r="B15249" s="134"/>
    </row>
    <row r="15250" spans="2:2">
      <c r="B15250" s="134"/>
    </row>
    <row r="15251" spans="2:2">
      <c r="B15251" s="134"/>
    </row>
    <row r="15252" spans="2:2">
      <c r="B15252" s="134"/>
    </row>
    <row r="15253" spans="2:2">
      <c r="B15253" s="134"/>
    </row>
    <row r="15254" spans="2:2">
      <c r="B15254" s="134"/>
    </row>
    <row r="15255" spans="2:2">
      <c r="B15255" s="134"/>
    </row>
    <row r="15256" spans="2:2">
      <c r="B15256" s="134"/>
    </row>
    <row r="15257" spans="2:2">
      <c r="B15257" s="134"/>
    </row>
    <row r="15258" spans="2:2">
      <c r="B15258" s="134"/>
    </row>
    <row r="15259" spans="2:2">
      <c r="B15259" s="134"/>
    </row>
    <row r="15260" spans="2:2">
      <c r="B15260" s="134"/>
    </row>
    <row r="15261" spans="2:2">
      <c r="B15261" s="134"/>
    </row>
    <row r="15262" spans="2:2">
      <c r="B15262" s="134"/>
    </row>
    <row r="15263" spans="2:2">
      <c r="B15263" s="134"/>
    </row>
    <row r="15264" spans="2:2">
      <c r="B15264" s="134"/>
    </row>
    <row r="15265" spans="2:2">
      <c r="B15265" s="134"/>
    </row>
    <row r="15266" spans="2:2">
      <c r="B15266" s="134"/>
    </row>
    <row r="15267" spans="2:2">
      <c r="B15267" s="134"/>
    </row>
    <row r="15268" spans="2:2">
      <c r="B15268" s="134"/>
    </row>
    <row r="15269" spans="2:2">
      <c r="B15269" s="134"/>
    </row>
    <row r="15270" spans="2:2">
      <c r="B15270" s="134"/>
    </row>
    <row r="15271" spans="2:2">
      <c r="B15271" s="134"/>
    </row>
    <row r="15272" spans="2:2">
      <c r="B15272" s="134"/>
    </row>
    <row r="15273" spans="2:2">
      <c r="B15273" s="134"/>
    </row>
    <row r="15274" spans="2:2">
      <c r="B15274" s="134"/>
    </row>
    <row r="15275" spans="2:2">
      <c r="B15275" s="134"/>
    </row>
    <row r="15276" spans="2:2">
      <c r="B15276" s="134"/>
    </row>
    <row r="15277" spans="2:2">
      <c r="B15277" s="134"/>
    </row>
    <row r="15278" spans="2:2">
      <c r="B15278" s="134"/>
    </row>
    <row r="15279" spans="2:2">
      <c r="B15279" s="134"/>
    </row>
    <row r="15280" spans="2:2">
      <c r="B15280" s="134"/>
    </row>
    <row r="15281" spans="2:2">
      <c r="B15281" s="134"/>
    </row>
    <row r="15282" spans="2:2">
      <c r="B15282" s="134"/>
    </row>
    <row r="15283" spans="2:2">
      <c r="B15283" s="134"/>
    </row>
    <row r="15284" spans="2:2">
      <c r="B15284" s="134"/>
    </row>
    <row r="15285" spans="2:2">
      <c r="B15285" s="134"/>
    </row>
    <row r="15286" spans="2:2">
      <c r="B15286" s="134"/>
    </row>
    <row r="15287" spans="2:2">
      <c r="B15287" s="134"/>
    </row>
    <row r="15288" spans="2:2">
      <c r="B15288" s="134"/>
    </row>
    <row r="15289" spans="2:2">
      <c r="B15289" s="134"/>
    </row>
    <row r="15290" spans="2:2">
      <c r="B15290" s="134"/>
    </row>
    <row r="15291" spans="2:2">
      <c r="B15291" s="134"/>
    </row>
    <row r="15292" spans="2:2">
      <c r="B15292" s="134"/>
    </row>
    <row r="15293" spans="2:2">
      <c r="B15293" s="134"/>
    </row>
    <row r="15294" spans="2:2">
      <c r="B15294" s="134"/>
    </row>
    <row r="15295" spans="2:2">
      <c r="B15295" s="134"/>
    </row>
    <row r="15296" spans="2:2">
      <c r="B15296" s="134"/>
    </row>
    <row r="15297" spans="2:2">
      <c r="B15297" s="134"/>
    </row>
    <row r="15298" spans="2:2">
      <c r="B15298" s="134"/>
    </row>
    <row r="15299" spans="2:2">
      <c r="B15299" s="134"/>
    </row>
    <row r="15300" spans="2:2">
      <c r="B15300" s="134"/>
    </row>
    <row r="15301" spans="2:2">
      <c r="B15301" s="134"/>
    </row>
    <row r="15302" spans="2:2">
      <c r="B15302" s="134"/>
    </row>
    <row r="15303" spans="2:2">
      <c r="B15303" s="134"/>
    </row>
    <row r="15304" spans="2:2">
      <c r="B15304" s="134"/>
    </row>
    <row r="15305" spans="2:2">
      <c r="B15305" s="134"/>
    </row>
    <row r="15306" spans="2:2">
      <c r="B15306" s="134"/>
    </row>
    <row r="15307" spans="2:2">
      <c r="B15307" s="134"/>
    </row>
    <row r="15308" spans="2:2">
      <c r="B15308" s="134"/>
    </row>
    <row r="15309" spans="2:2">
      <c r="B15309" s="134"/>
    </row>
    <row r="15310" spans="2:2">
      <c r="B15310" s="134"/>
    </row>
    <row r="15311" spans="2:2">
      <c r="B15311" s="134"/>
    </row>
    <row r="15312" spans="2:2">
      <c r="B15312" s="134"/>
    </row>
    <row r="15313" spans="2:2">
      <c r="B15313" s="134"/>
    </row>
    <row r="15314" spans="2:2">
      <c r="B15314" s="134"/>
    </row>
    <row r="15315" spans="2:2">
      <c r="B15315" s="134"/>
    </row>
    <row r="15316" spans="2:2">
      <c r="B15316" s="134"/>
    </row>
    <row r="15317" spans="2:2">
      <c r="B15317" s="134"/>
    </row>
    <row r="15318" spans="2:2">
      <c r="B15318" s="134"/>
    </row>
    <row r="15319" spans="2:2">
      <c r="B15319" s="134"/>
    </row>
    <row r="15320" spans="2:2">
      <c r="B15320" s="134"/>
    </row>
    <row r="15321" spans="2:2">
      <c r="B15321" s="134"/>
    </row>
    <row r="15322" spans="2:2">
      <c r="B15322" s="134"/>
    </row>
    <row r="15323" spans="2:2">
      <c r="B15323" s="134"/>
    </row>
    <row r="15324" spans="2:2">
      <c r="B15324" s="134"/>
    </row>
    <row r="15325" spans="2:2">
      <c r="B15325" s="134"/>
    </row>
    <row r="15326" spans="2:2">
      <c r="B15326" s="134"/>
    </row>
    <row r="15327" spans="2:2">
      <c r="B15327" s="134"/>
    </row>
    <row r="15328" spans="2:2">
      <c r="B15328" s="134"/>
    </row>
    <row r="15329" spans="2:2">
      <c r="B15329" s="134"/>
    </row>
    <row r="15330" spans="2:2">
      <c r="B15330" s="134"/>
    </row>
    <row r="15331" spans="2:2">
      <c r="B15331" s="134"/>
    </row>
    <row r="15332" spans="2:2">
      <c r="B15332" s="134"/>
    </row>
    <row r="15333" spans="2:2">
      <c r="B15333" s="134"/>
    </row>
    <row r="15334" spans="2:2">
      <c r="B15334" s="134"/>
    </row>
    <row r="15335" spans="2:2">
      <c r="B15335" s="134"/>
    </row>
    <row r="15336" spans="2:2">
      <c r="B15336" s="134"/>
    </row>
    <row r="15337" spans="2:2">
      <c r="B15337" s="134"/>
    </row>
    <row r="15338" spans="2:2">
      <c r="B15338" s="134"/>
    </row>
    <row r="15339" spans="2:2">
      <c r="B15339" s="134"/>
    </row>
    <row r="15340" spans="2:2">
      <c r="B15340" s="134"/>
    </row>
    <row r="15341" spans="2:2">
      <c r="B15341" s="134"/>
    </row>
    <row r="15342" spans="2:2">
      <c r="B15342" s="134"/>
    </row>
    <row r="15343" spans="2:2">
      <c r="B15343" s="134"/>
    </row>
    <row r="15344" spans="2:2">
      <c r="B15344" s="134"/>
    </row>
    <row r="15345" spans="2:2">
      <c r="B15345" s="134"/>
    </row>
    <row r="15346" spans="2:2">
      <c r="B15346" s="134"/>
    </row>
    <row r="15347" spans="2:2">
      <c r="B15347" s="134"/>
    </row>
    <row r="15348" spans="2:2">
      <c r="B15348" s="134"/>
    </row>
    <row r="15349" spans="2:2">
      <c r="B15349" s="134"/>
    </row>
    <row r="15350" spans="2:2">
      <c r="B15350" s="134"/>
    </row>
    <row r="15351" spans="2:2">
      <c r="B15351" s="134"/>
    </row>
    <row r="15352" spans="2:2">
      <c r="B15352" s="134"/>
    </row>
    <row r="15353" spans="2:2">
      <c r="B15353" s="134"/>
    </row>
    <row r="15354" spans="2:2">
      <c r="B15354" s="134"/>
    </row>
    <row r="15355" spans="2:2">
      <c r="B15355" s="134"/>
    </row>
    <row r="15356" spans="2:2">
      <c r="B15356" s="134"/>
    </row>
    <row r="15357" spans="2:2">
      <c r="B15357" s="134"/>
    </row>
    <row r="15358" spans="2:2">
      <c r="B15358" s="134"/>
    </row>
    <row r="15359" spans="2:2">
      <c r="B15359" s="134"/>
    </row>
    <row r="15360" spans="2:2">
      <c r="B15360" s="134"/>
    </row>
    <row r="15361" spans="2:2">
      <c r="B15361" s="134"/>
    </row>
    <row r="15362" spans="2:2">
      <c r="B15362" s="134"/>
    </row>
    <row r="15363" spans="2:2">
      <c r="B15363" s="134"/>
    </row>
    <row r="15364" spans="2:2">
      <c r="B15364" s="134"/>
    </row>
    <row r="15365" spans="2:2">
      <c r="B15365" s="134"/>
    </row>
    <row r="15366" spans="2:2">
      <c r="B15366" s="134"/>
    </row>
    <row r="15367" spans="2:2">
      <c r="B15367" s="134"/>
    </row>
    <row r="15368" spans="2:2">
      <c r="B15368" s="134"/>
    </row>
    <row r="15369" spans="2:2">
      <c r="B15369" s="134"/>
    </row>
    <row r="15370" spans="2:2">
      <c r="B15370" s="134"/>
    </row>
    <row r="15371" spans="2:2">
      <c r="B15371" s="134"/>
    </row>
    <row r="15372" spans="2:2">
      <c r="B15372" s="134"/>
    </row>
    <row r="15373" spans="2:2">
      <c r="B15373" s="134"/>
    </row>
    <row r="15374" spans="2:2">
      <c r="B15374" s="134"/>
    </row>
    <row r="15375" spans="2:2">
      <c r="B15375" s="134"/>
    </row>
    <row r="15376" spans="2:2">
      <c r="B15376" s="134"/>
    </row>
    <row r="15377" spans="2:2">
      <c r="B15377" s="134"/>
    </row>
    <row r="15378" spans="2:2">
      <c r="B15378" s="134"/>
    </row>
    <row r="15379" spans="2:2">
      <c r="B15379" s="134"/>
    </row>
    <row r="15380" spans="2:2">
      <c r="B15380" s="134"/>
    </row>
    <row r="15381" spans="2:2">
      <c r="B15381" s="134"/>
    </row>
    <row r="15382" spans="2:2">
      <c r="B15382" s="134"/>
    </row>
    <row r="15383" spans="2:2">
      <c r="B15383" s="134"/>
    </row>
    <row r="15384" spans="2:2">
      <c r="B15384" s="134"/>
    </row>
    <row r="15385" spans="2:2">
      <c r="B15385" s="134"/>
    </row>
    <row r="15386" spans="2:2">
      <c r="B15386" s="134"/>
    </row>
    <row r="15387" spans="2:2">
      <c r="B15387" s="134"/>
    </row>
    <row r="15388" spans="2:2">
      <c r="B15388" s="134"/>
    </row>
    <row r="15389" spans="2:2">
      <c r="B15389" s="134"/>
    </row>
    <row r="15390" spans="2:2">
      <c r="B15390" s="134"/>
    </row>
    <row r="15391" spans="2:2">
      <c r="B15391" s="134"/>
    </row>
    <row r="15392" spans="2:2">
      <c r="B15392" s="134"/>
    </row>
    <row r="15393" spans="2:2">
      <c r="B15393" s="134"/>
    </row>
    <row r="15394" spans="2:2">
      <c r="B15394" s="134"/>
    </row>
    <row r="15395" spans="2:2">
      <c r="B15395" s="134"/>
    </row>
    <row r="15396" spans="2:2">
      <c r="B15396" s="134"/>
    </row>
    <row r="15397" spans="2:2">
      <c r="B15397" s="134"/>
    </row>
    <row r="15398" spans="2:2">
      <c r="B15398" s="134"/>
    </row>
    <row r="15399" spans="2:2">
      <c r="B15399" s="134"/>
    </row>
    <row r="15400" spans="2:2">
      <c r="B15400" s="134"/>
    </row>
    <row r="15401" spans="2:2">
      <c r="B15401" s="134"/>
    </row>
    <row r="15402" spans="2:2">
      <c r="B15402" s="134"/>
    </row>
    <row r="15403" spans="2:2">
      <c r="B15403" s="134"/>
    </row>
    <row r="15404" spans="2:2">
      <c r="B15404" s="134"/>
    </row>
    <row r="15405" spans="2:2">
      <c r="B15405" s="134"/>
    </row>
    <row r="15406" spans="2:2">
      <c r="B15406" s="134"/>
    </row>
    <row r="15407" spans="2:2">
      <c r="B15407" s="134"/>
    </row>
    <row r="15408" spans="2:2">
      <c r="B15408" s="134"/>
    </row>
    <row r="15409" spans="2:2">
      <c r="B15409" s="134"/>
    </row>
    <row r="15410" spans="2:2">
      <c r="B15410" s="134"/>
    </row>
    <row r="15411" spans="2:2">
      <c r="B15411" s="134"/>
    </row>
    <row r="15412" spans="2:2">
      <c r="B15412" s="134"/>
    </row>
    <row r="15413" spans="2:2">
      <c r="B15413" s="134"/>
    </row>
    <row r="15414" spans="2:2">
      <c r="B15414" s="134"/>
    </row>
    <row r="15415" spans="2:2">
      <c r="B15415" s="134"/>
    </row>
    <row r="15416" spans="2:2">
      <c r="B15416" s="134"/>
    </row>
    <row r="15417" spans="2:2">
      <c r="B15417" s="134"/>
    </row>
    <row r="15418" spans="2:2">
      <c r="B15418" s="134"/>
    </row>
    <row r="15419" spans="2:2">
      <c r="B15419" s="134"/>
    </row>
    <row r="15420" spans="2:2">
      <c r="B15420" s="134"/>
    </row>
    <row r="15421" spans="2:2">
      <c r="B15421" s="134"/>
    </row>
    <row r="15422" spans="2:2">
      <c r="B15422" s="134"/>
    </row>
    <row r="15423" spans="2:2">
      <c r="B15423" s="134"/>
    </row>
    <row r="15424" spans="2:2">
      <c r="B15424" s="134"/>
    </row>
    <row r="15425" spans="2:2">
      <c r="B15425" s="134"/>
    </row>
    <row r="15426" spans="2:2">
      <c r="B15426" s="134"/>
    </row>
    <row r="15427" spans="2:2">
      <c r="B15427" s="134"/>
    </row>
    <row r="15428" spans="2:2">
      <c r="B15428" s="134"/>
    </row>
    <row r="15429" spans="2:2">
      <c r="B15429" s="134"/>
    </row>
    <row r="15430" spans="2:2">
      <c r="B15430" s="134"/>
    </row>
    <row r="15431" spans="2:2">
      <c r="B15431" s="134"/>
    </row>
    <row r="15432" spans="2:2">
      <c r="B15432" s="134"/>
    </row>
    <row r="15433" spans="2:2">
      <c r="B15433" s="134"/>
    </row>
    <row r="15434" spans="2:2">
      <c r="B15434" s="134"/>
    </row>
    <row r="15435" spans="2:2">
      <c r="B15435" s="134"/>
    </row>
    <row r="15436" spans="2:2">
      <c r="B15436" s="134"/>
    </row>
    <row r="15437" spans="2:2">
      <c r="B15437" s="134"/>
    </row>
    <row r="15438" spans="2:2">
      <c r="B15438" s="134"/>
    </row>
    <row r="15439" spans="2:2">
      <c r="B15439" s="134"/>
    </row>
    <row r="15440" spans="2:2">
      <c r="B15440" s="134"/>
    </row>
    <row r="15441" spans="2:2">
      <c r="B15441" s="134"/>
    </row>
    <row r="15442" spans="2:2">
      <c r="B15442" s="134"/>
    </row>
    <row r="15443" spans="2:2">
      <c r="B15443" s="134"/>
    </row>
    <row r="15444" spans="2:2">
      <c r="B15444" s="134"/>
    </row>
    <row r="15445" spans="2:2">
      <c r="B15445" s="134"/>
    </row>
    <row r="15446" spans="2:2">
      <c r="B15446" s="134"/>
    </row>
    <row r="15447" spans="2:2">
      <c r="B15447" s="134"/>
    </row>
    <row r="15448" spans="2:2">
      <c r="B15448" s="134"/>
    </row>
    <row r="15449" spans="2:2">
      <c r="B15449" s="134"/>
    </row>
    <row r="15450" spans="2:2">
      <c r="B15450" s="134"/>
    </row>
    <row r="15451" spans="2:2">
      <c r="B15451" s="134"/>
    </row>
    <row r="15452" spans="2:2">
      <c r="B15452" s="134"/>
    </row>
    <row r="15453" spans="2:2">
      <c r="B15453" s="134"/>
    </row>
    <row r="15454" spans="2:2">
      <c r="B15454" s="134"/>
    </row>
    <row r="15455" spans="2:2">
      <c r="B15455" s="134"/>
    </row>
    <row r="15456" spans="2:2">
      <c r="B15456" s="134"/>
    </row>
    <row r="15457" spans="2:2">
      <c r="B15457" s="134"/>
    </row>
    <row r="15458" spans="2:2">
      <c r="B15458" s="134"/>
    </row>
    <row r="15459" spans="2:2">
      <c r="B15459" s="134"/>
    </row>
    <row r="15460" spans="2:2">
      <c r="B15460" s="134"/>
    </row>
    <row r="15461" spans="2:2">
      <c r="B15461" s="134"/>
    </row>
    <row r="15462" spans="2:2">
      <c r="B15462" s="134"/>
    </row>
    <row r="15463" spans="2:2">
      <c r="B15463" s="134"/>
    </row>
    <row r="15464" spans="2:2">
      <c r="B15464" s="134"/>
    </row>
    <row r="15465" spans="2:2">
      <c r="B15465" s="134"/>
    </row>
    <row r="15466" spans="2:2">
      <c r="B15466" s="134"/>
    </row>
    <row r="15467" spans="2:2">
      <c r="B15467" s="134"/>
    </row>
    <row r="15468" spans="2:2">
      <c r="B15468" s="134"/>
    </row>
    <row r="15469" spans="2:2">
      <c r="B15469" s="134"/>
    </row>
    <row r="15470" spans="2:2">
      <c r="B15470" s="134"/>
    </row>
    <row r="15471" spans="2:2">
      <c r="B15471" s="134"/>
    </row>
    <row r="15472" spans="2:2">
      <c r="B15472" s="134"/>
    </row>
    <row r="15473" spans="2:2">
      <c r="B15473" s="134"/>
    </row>
    <row r="15474" spans="2:2">
      <c r="B15474" s="134"/>
    </row>
    <row r="15475" spans="2:2">
      <c r="B15475" s="134"/>
    </row>
    <row r="15476" spans="2:2">
      <c r="B15476" s="134"/>
    </row>
    <row r="15477" spans="2:2">
      <c r="B15477" s="134"/>
    </row>
    <row r="15478" spans="2:2">
      <c r="B15478" s="134"/>
    </row>
    <row r="15479" spans="2:2">
      <c r="B15479" s="134"/>
    </row>
    <row r="15480" spans="2:2">
      <c r="B15480" s="134"/>
    </row>
    <row r="15481" spans="2:2">
      <c r="B15481" s="134"/>
    </row>
    <row r="15482" spans="2:2">
      <c r="B15482" s="134"/>
    </row>
    <row r="15483" spans="2:2">
      <c r="B15483" s="134"/>
    </row>
    <row r="15484" spans="2:2">
      <c r="B15484" s="134"/>
    </row>
    <row r="15485" spans="2:2">
      <c r="B15485" s="134"/>
    </row>
    <row r="15486" spans="2:2">
      <c r="B15486" s="134"/>
    </row>
    <row r="15487" spans="2:2">
      <c r="B15487" s="134"/>
    </row>
    <row r="15488" spans="2:2">
      <c r="B15488" s="134"/>
    </row>
    <row r="15489" spans="2:2">
      <c r="B15489" s="134"/>
    </row>
    <row r="15490" spans="2:2">
      <c r="B15490" s="134"/>
    </row>
    <row r="15491" spans="2:2">
      <c r="B15491" s="134"/>
    </row>
    <row r="15492" spans="2:2">
      <c r="B15492" s="134"/>
    </row>
    <row r="15493" spans="2:2">
      <c r="B15493" s="134"/>
    </row>
    <row r="15494" spans="2:2">
      <c r="B15494" s="134"/>
    </row>
    <row r="15495" spans="2:2">
      <c r="B15495" s="134"/>
    </row>
    <row r="15496" spans="2:2">
      <c r="B15496" s="134"/>
    </row>
    <row r="15497" spans="2:2">
      <c r="B15497" s="134"/>
    </row>
    <row r="15498" spans="2:2">
      <c r="B15498" s="134"/>
    </row>
    <row r="15499" spans="2:2">
      <c r="B15499" s="134"/>
    </row>
    <row r="15500" spans="2:2">
      <c r="B15500" s="134"/>
    </row>
    <row r="15501" spans="2:2">
      <c r="B15501" s="134"/>
    </row>
    <row r="15502" spans="2:2">
      <c r="B15502" s="134"/>
    </row>
    <row r="15503" spans="2:2">
      <c r="B15503" s="134"/>
    </row>
    <row r="15504" spans="2:2">
      <c r="B15504" s="134"/>
    </row>
    <row r="15505" spans="2:2">
      <c r="B15505" s="134"/>
    </row>
    <row r="15506" spans="2:2">
      <c r="B15506" s="134"/>
    </row>
    <row r="15507" spans="2:2">
      <c r="B15507" s="134"/>
    </row>
    <row r="15508" spans="2:2">
      <c r="B15508" s="134"/>
    </row>
    <row r="15509" spans="2:2">
      <c r="B15509" s="134"/>
    </row>
    <row r="15510" spans="2:2">
      <c r="B15510" s="134"/>
    </row>
    <row r="15511" spans="2:2">
      <c r="B15511" s="134"/>
    </row>
    <row r="15512" spans="2:2">
      <c r="B15512" s="134"/>
    </row>
    <row r="15513" spans="2:2">
      <c r="B15513" s="134"/>
    </row>
    <row r="15514" spans="2:2">
      <c r="B15514" s="134"/>
    </row>
    <row r="15515" spans="2:2">
      <c r="B15515" s="134"/>
    </row>
    <row r="15516" spans="2:2">
      <c r="B15516" s="134"/>
    </row>
    <row r="15517" spans="2:2">
      <c r="B15517" s="134"/>
    </row>
    <row r="15518" spans="2:2">
      <c r="B15518" s="134"/>
    </row>
    <row r="15519" spans="2:2">
      <c r="B15519" s="134"/>
    </row>
    <row r="15520" spans="2:2">
      <c r="B15520" s="134"/>
    </row>
    <row r="15521" spans="2:2">
      <c r="B15521" s="134"/>
    </row>
    <row r="15522" spans="2:2">
      <c r="B15522" s="134"/>
    </row>
    <row r="15523" spans="2:2">
      <c r="B15523" s="134"/>
    </row>
    <row r="15524" spans="2:2">
      <c r="B15524" s="134"/>
    </row>
    <row r="15525" spans="2:2">
      <c r="B15525" s="134"/>
    </row>
    <row r="15526" spans="2:2">
      <c r="B15526" s="134"/>
    </row>
    <row r="15527" spans="2:2">
      <c r="B15527" s="134"/>
    </row>
    <row r="15528" spans="2:2">
      <c r="B15528" s="134"/>
    </row>
    <row r="15529" spans="2:2">
      <c r="B15529" s="134"/>
    </row>
    <row r="15530" spans="2:2">
      <c r="B15530" s="134"/>
    </row>
    <row r="15531" spans="2:2">
      <c r="B15531" s="134"/>
    </row>
    <row r="15532" spans="2:2">
      <c r="B15532" s="134"/>
    </row>
    <row r="15533" spans="2:2">
      <c r="B15533" s="134"/>
    </row>
    <row r="15534" spans="2:2">
      <c r="B15534" s="134"/>
    </row>
    <row r="15535" spans="2:2">
      <c r="B15535" s="134"/>
    </row>
    <row r="15536" spans="2:2">
      <c r="B15536" s="134"/>
    </row>
    <row r="15537" spans="2:2">
      <c r="B15537" s="134"/>
    </row>
    <row r="15538" spans="2:2">
      <c r="B15538" s="134"/>
    </row>
    <row r="15539" spans="2:2">
      <c r="B15539" s="134"/>
    </row>
    <row r="15540" spans="2:2">
      <c r="B15540" s="134"/>
    </row>
    <row r="15541" spans="2:2">
      <c r="B15541" s="134"/>
    </row>
    <row r="15542" spans="2:2">
      <c r="B15542" s="134"/>
    </row>
    <row r="15543" spans="2:2">
      <c r="B15543" s="134"/>
    </row>
    <row r="15544" spans="2:2">
      <c r="B15544" s="134"/>
    </row>
    <row r="15545" spans="2:2">
      <c r="B15545" s="134"/>
    </row>
    <row r="15546" spans="2:2">
      <c r="B15546" s="134"/>
    </row>
    <row r="15547" spans="2:2">
      <c r="B15547" s="134"/>
    </row>
    <row r="15548" spans="2:2">
      <c r="B15548" s="134"/>
    </row>
    <row r="15549" spans="2:2">
      <c r="B15549" s="134"/>
    </row>
    <row r="15550" spans="2:2">
      <c r="B15550" s="134"/>
    </row>
    <row r="15551" spans="2:2">
      <c r="B15551" s="134"/>
    </row>
    <row r="15552" spans="2:2">
      <c r="B15552" s="134"/>
    </row>
    <row r="15553" spans="2:2">
      <c r="B15553" s="134"/>
    </row>
    <row r="15554" spans="2:2">
      <c r="B15554" s="134"/>
    </row>
    <row r="15555" spans="2:2">
      <c r="B15555" s="134"/>
    </row>
    <row r="15556" spans="2:2">
      <c r="B15556" s="134"/>
    </row>
    <row r="15557" spans="2:2">
      <c r="B15557" s="134"/>
    </row>
    <row r="15558" spans="2:2">
      <c r="B15558" s="134"/>
    </row>
    <row r="15559" spans="2:2">
      <c r="B15559" s="134"/>
    </row>
    <row r="15560" spans="2:2">
      <c r="B15560" s="134"/>
    </row>
    <row r="15561" spans="2:2">
      <c r="B15561" s="134"/>
    </row>
    <row r="15562" spans="2:2">
      <c r="B15562" s="134"/>
    </row>
    <row r="15563" spans="2:2">
      <c r="B15563" s="134"/>
    </row>
    <row r="15564" spans="2:2">
      <c r="B15564" s="134"/>
    </row>
    <row r="15565" spans="2:2">
      <c r="B15565" s="134"/>
    </row>
    <row r="15566" spans="2:2">
      <c r="B15566" s="134"/>
    </row>
    <row r="15567" spans="2:2">
      <c r="B15567" s="134"/>
    </row>
    <row r="15568" spans="2:2">
      <c r="B15568" s="134"/>
    </row>
    <row r="15569" spans="2:2">
      <c r="B15569" s="134"/>
    </row>
    <row r="15570" spans="2:2">
      <c r="B15570" s="134"/>
    </row>
    <row r="15571" spans="2:2">
      <c r="B15571" s="134"/>
    </row>
    <row r="15572" spans="2:2">
      <c r="B15572" s="134"/>
    </row>
    <row r="15573" spans="2:2">
      <c r="B15573" s="134"/>
    </row>
    <row r="15574" spans="2:2">
      <c r="B15574" s="134"/>
    </row>
    <row r="15575" spans="2:2">
      <c r="B15575" s="134"/>
    </row>
    <row r="15576" spans="2:2">
      <c r="B15576" s="134"/>
    </row>
    <row r="15577" spans="2:2">
      <c r="B15577" s="134"/>
    </row>
    <row r="15578" spans="2:2">
      <c r="B15578" s="134"/>
    </row>
    <row r="15579" spans="2:2">
      <c r="B15579" s="134"/>
    </row>
    <row r="15580" spans="2:2">
      <c r="B15580" s="134"/>
    </row>
    <row r="15581" spans="2:2">
      <c r="B15581" s="134"/>
    </row>
    <row r="15582" spans="2:2">
      <c r="B15582" s="134"/>
    </row>
    <row r="15583" spans="2:2">
      <c r="B15583" s="134"/>
    </row>
    <row r="15584" spans="2:2">
      <c r="B15584" s="134"/>
    </row>
    <row r="15585" spans="2:2">
      <c r="B15585" s="134"/>
    </row>
    <row r="15586" spans="2:2">
      <c r="B15586" s="134"/>
    </row>
    <row r="15587" spans="2:2">
      <c r="B15587" s="134"/>
    </row>
    <row r="15588" spans="2:2">
      <c r="B15588" s="134"/>
    </row>
    <row r="15589" spans="2:2">
      <c r="B15589" s="134"/>
    </row>
    <row r="15590" spans="2:2">
      <c r="B15590" s="134"/>
    </row>
    <row r="15591" spans="2:2">
      <c r="B15591" s="134"/>
    </row>
    <row r="15592" spans="2:2">
      <c r="B15592" s="134"/>
    </row>
    <row r="15593" spans="2:2">
      <c r="B15593" s="134"/>
    </row>
    <row r="15594" spans="2:2">
      <c r="B15594" s="134"/>
    </row>
    <row r="15595" spans="2:2">
      <c r="B15595" s="134"/>
    </row>
    <row r="15596" spans="2:2">
      <c r="B15596" s="134"/>
    </row>
    <row r="15597" spans="2:2">
      <c r="B15597" s="134"/>
    </row>
    <row r="15598" spans="2:2">
      <c r="B15598" s="134"/>
    </row>
    <row r="15599" spans="2:2">
      <c r="B15599" s="134"/>
    </row>
    <row r="15600" spans="2:2">
      <c r="B15600" s="134"/>
    </row>
    <row r="15601" spans="2:2">
      <c r="B15601" s="134"/>
    </row>
    <row r="15602" spans="2:2">
      <c r="B15602" s="134"/>
    </row>
    <row r="15603" spans="2:2">
      <c r="B15603" s="134"/>
    </row>
    <row r="15604" spans="2:2">
      <c r="B15604" s="134"/>
    </row>
    <row r="15605" spans="2:2">
      <c r="B15605" s="134"/>
    </row>
    <row r="15606" spans="2:2">
      <c r="B15606" s="134"/>
    </row>
    <row r="15607" spans="2:2">
      <c r="B15607" s="134"/>
    </row>
    <row r="15608" spans="2:2">
      <c r="B15608" s="134"/>
    </row>
    <row r="15609" spans="2:2">
      <c r="B15609" s="134"/>
    </row>
    <row r="15610" spans="2:2">
      <c r="B15610" s="134"/>
    </row>
    <row r="15611" spans="2:2">
      <c r="B15611" s="134"/>
    </row>
    <row r="15612" spans="2:2">
      <c r="B15612" s="134"/>
    </row>
    <row r="15613" spans="2:2">
      <c r="B15613" s="134"/>
    </row>
    <row r="15614" spans="2:2">
      <c r="B15614" s="134"/>
    </row>
    <row r="15615" spans="2:2">
      <c r="B15615" s="134"/>
    </row>
    <row r="15616" spans="2:2">
      <c r="B15616" s="134"/>
    </row>
    <row r="15617" spans="2:2">
      <c r="B15617" s="134"/>
    </row>
    <row r="15618" spans="2:2">
      <c r="B15618" s="134"/>
    </row>
    <row r="15619" spans="2:2">
      <c r="B15619" s="134"/>
    </row>
    <row r="15620" spans="2:2">
      <c r="B15620" s="134"/>
    </row>
    <row r="15621" spans="2:2">
      <c r="B15621" s="134"/>
    </row>
    <row r="15622" spans="2:2">
      <c r="B15622" s="134"/>
    </row>
    <row r="15623" spans="2:2">
      <c r="B15623" s="134"/>
    </row>
    <row r="15624" spans="2:2">
      <c r="B15624" s="134"/>
    </row>
    <row r="15625" spans="2:2">
      <c r="B15625" s="134"/>
    </row>
    <row r="15626" spans="2:2">
      <c r="B15626" s="134"/>
    </row>
    <row r="15627" spans="2:2">
      <c r="B15627" s="134"/>
    </row>
    <row r="15628" spans="2:2">
      <c r="B15628" s="134"/>
    </row>
    <row r="15629" spans="2:2">
      <c r="B15629" s="134"/>
    </row>
    <row r="15630" spans="2:2">
      <c r="B15630" s="134"/>
    </row>
    <row r="15631" spans="2:2">
      <c r="B15631" s="134"/>
    </row>
    <row r="15632" spans="2:2">
      <c r="B15632" s="134"/>
    </row>
    <row r="15633" spans="2:2">
      <c r="B15633" s="134"/>
    </row>
    <row r="15634" spans="2:2">
      <c r="B15634" s="134"/>
    </row>
    <row r="15635" spans="2:2">
      <c r="B15635" s="134"/>
    </row>
    <row r="15636" spans="2:2">
      <c r="B15636" s="134"/>
    </row>
    <row r="15637" spans="2:2">
      <c r="B15637" s="134"/>
    </row>
    <row r="15638" spans="2:2">
      <c r="B15638" s="134"/>
    </row>
    <row r="15639" spans="2:2">
      <c r="B15639" s="134"/>
    </row>
    <row r="15640" spans="2:2">
      <c r="B15640" s="134"/>
    </row>
    <row r="15641" spans="2:2">
      <c r="B15641" s="134"/>
    </row>
    <row r="15642" spans="2:2">
      <c r="B15642" s="134"/>
    </row>
    <row r="15643" spans="2:2">
      <c r="B15643" s="134"/>
    </row>
    <row r="15644" spans="2:2">
      <c r="B15644" s="134"/>
    </row>
    <row r="15645" spans="2:2">
      <c r="B15645" s="134"/>
    </row>
    <row r="15646" spans="2:2">
      <c r="B15646" s="134"/>
    </row>
    <row r="15647" spans="2:2">
      <c r="B15647" s="134"/>
    </row>
    <row r="15648" spans="2:2">
      <c r="B15648" s="134"/>
    </row>
    <row r="15649" spans="2:2">
      <c r="B15649" s="134"/>
    </row>
    <row r="15650" spans="2:2">
      <c r="B15650" s="134"/>
    </row>
    <row r="15651" spans="2:2">
      <c r="B15651" s="134"/>
    </row>
    <row r="15652" spans="2:2">
      <c r="B15652" s="134"/>
    </row>
    <row r="15653" spans="2:2">
      <c r="B15653" s="134"/>
    </row>
    <row r="15654" spans="2:2">
      <c r="B15654" s="134"/>
    </row>
    <row r="15655" spans="2:2">
      <c r="B15655" s="134"/>
    </row>
    <row r="15656" spans="2:2">
      <c r="B15656" s="134"/>
    </row>
    <row r="15657" spans="2:2">
      <c r="B15657" s="134"/>
    </row>
    <row r="15658" spans="2:2">
      <c r="B15658" s="134"/>
    </row>
    <row r="15659" spans="2:2">
      <c r="B15659" s="134"/>
    </row>
    <row r="15660" spans="2:2">
      <c r="B15660" s="134"/>
    </row>
    <row r="15661" spans="2:2">
      <c r="B15661" s="134"/>
    </row>
    <row r="15662" spans="2:2">
      <c r="B15662" s="134"/>
    </row>
    <row r="15663" spans="2:2">
      <c r="B15663" s="134"/>
    </row>
    <row r="15664" spans="2:2">
      <c r="B15664" s="134"/>
    </row>
    <row r="15665" spans="2:2">
      <c r="B15665" s="134"/>
    </row>
    <row r="15666" spans="2:2">
      <c r="B15666" s="134"/>
    </row>
    <row r="15667" spans="2:2">
      <c r="B15667" s="134"/>
    </row>
    <row r="15668" spans="2:2">
      <c r="B15668" s="134"/>
    </row>
    <row r="15669" spans="2:2">
      <c r="B15669" s="134"/>
    </row>
    <row r="15670" spans="2:2">
      <c r="B15670" s="134"/>
    </row>
    <row r="15671" spans="2:2">
      <c r="B15671" s="134"/>
    </row>
    <row r="15672" spans="2:2">
      <c r="B15672" s="134"/>
    </row>
    <row r="15673" spans="2:2">
      <c r="B15673" s="134"/>
    </row>
    <row r="15674" spans="2:2">
      <c r="B15674" s="134"/>
    </row>
    <row r="15675" spans="2:2">
      <c r="B15675" s="134"/>
    </row>
    <row r="15676" spans="2:2">
      <c r="B15676" s="134"/>
    </row>
    <row r="15677" spans="2:2">
      <c r="B15677" s="134"/>
    </row>
    <row r="15678" spans="2:2">
      <c r="B15678" s="134"/>
    </row>
    <row r="15679" spans="2:2">
      <c r="B15679" s="134"/>
    </row>
    <row r="15680" spans="2:2">
      <c r="B15680" s="134"/>
    </row>
    <row r="15681" spans="2:2">
      <c r="B15681" s="134"/>
    </row>
    <row r="15682" spans="2:2">
      <c r="B15682" s="134"/>
    </row>
    <row r="15683" spans="2:2">
      <c r="B15683" s="134"/>
    </row>
    <row r="15684" spans="2:2">
      <c r="B15684" s="134"/>
    </row>
    <row r="15685" spans="2:2">
      <c r="B15685" s="134"/>
    </row>
    <row r="15686" spans="2:2">
      <c r="B15686" s="134"/>
    </row>
    <row r="15687" spans="2:2">
      <c r="B15687" s="134"/>
    </row>
    <row r="15688" spans="2:2">
      <c r="B15688" s="134"/>
    </row>
    <row r="15689" spans="2:2">
      <c r="B15689" s="134"/>
    </row>
    <row r="15690" spans="2:2">
      <c r="B15690" s="134"/>
    </row>
    <row r="15691" spans="2:2">
      <c r="B15691" s="134"/>
    </row>
    <row r="15692" spans="2:2">
      <c r="B15692" s="134"/>
    </row>
    <row r="15693" spans="2:2">
      <c r="B15693" s="134"/>
    </row>
    <row r="15694" spans="2:2">
      <c r="B15694" s="134"/>
    </row>
    <row r="15695" spans="2:2">
      <c r="B15695" s="134"/>
    </row>
    <row r="15696" spans="2:2">
      <c r="B15696" s="134"/>
    </row>
    <row r="15697" spans="2:2">
      <c r="B15697" s="134"/>
    </row>
    <row r="15698" spans="2:2">
      <c r="B15698" s="134"/>
    </row>
    <row r="15699" spans="2:2">
      <c r="B15699" s="134"/>
    </row>
    <row r="15700" spans="2:2">
      <c r="B15700" s="134"/>
    </row>
    <row r="15701" spans="2:2">
      <c r="B15701" s="134"/>
    </row>
    <row r="15702" spans="2:2">
      <c r="B15702" s="134"/>
    </row>
    <row r="15703" spans="2:2">
      <c r="B15703" s="134"/>
    </row>
    <row r="15704" spans="2:2">
      <c r="B15704" s="134"/>
    </row>
    <row r="15705" spans="2:2">
      <c r="B15705" s="134"/>
    </row>
    <row r="15706" spans="2:2">
      <c r="B15706" s="134"/>
    </row>
    <row r="15707" spans="2:2">
      <c r="B15707" s="134"/>
    </row>
    <row r="15708" spans="2:2">
      <c r="B15708" s="134"/>
    </row>
    <row r="15709" spans="2:2">
      <c r="B15709" s="134"/>
    </row>
    <row r="15710" spans="2:2">
      <c r="B15710" s="134"/>
    </row>
    <row r="15711" spans="2:2">
      <c r="B15711" s="134"/>
    </row>
    <row r="15712" spans="2:2">
      <c r="B15712" s="134"/>
    </row>
    <row r="15713" spans="2:2">
      <c r="B15713" s="134"/>
    </row>
    <row r="15714" spans="2:2">
      <c r="B15714" s="134"/>
    </row>
    <row r="15715" spans="2:2">
      <c r="B15715" s="134"/>
    </row>
    <row r="15716" spans="2:2">
      <c r="B15716" s="134"/>
    </row>
    <row r="15717" spans="2:2">
      <c r="B15717" s="134"/>
    </row>
    <row r="15718" spans="2:2">
      <c r="B15718" s="134"/>
    </row>
    <row r="15719" spans="2:2">
      <c r="B15719" s="134"/>
    </row>
    <row r="15720" spans="2:2">
      <c r="B15720" s="134"/>
    </row>
    <row r="15721" spans="2:2">
      <c r="B15721" s="134"/>
    </row>
    <row r="15722" spans="2:2">
      <c r="B15722" s="134"/>
    </row>
    <row r="15723" spans="2:2">
      <c r="B15723" s="134"/>
    </row>
    <row r="15724" spans="2:2">
      <c r="B15724" s="134"/>
    </row>
    <row r="15725" spans="2:2">
      <c r="B15725" s="134"/>
    </row>
    <row r="15726" spans="2:2">
      <c r="B15726" s="134"/>
    </row>
    <row r="15727" spans="2:2">
      <c r="B15727" s="134"/>
    </row>
    <row r="15728" spans="2:2">
      <c r="B15728" s="134"/>
    </row>
    <row r="15729" spans="2:2">
      <c r="B15729" s="134"/>
    </row>
    <row r="15730" spans="2:2">
      <c r="B15730" s="134"/>
    </row>
    <row r="15731" spans="2:2">
      <c r="B15731" s="134"/>
    </row>
    <row r="15732" spans="2:2">
      <c r="B15732" s="134"/>
    </row>
    <row r="15733" spans="2:2">
      <c r="B15733" s="134"/>
    </row>
    <row r="15734" spans="2:2">
      <c r="B15734" s="134"/>
    </row>
    <row r="15735" spans="2:2">
      <c r="B15735" s="134"/>
    </row>
    <row r="15736" spans="2:2">
      <c r="B15736" s="134"/>
    </row>
    <row r="15737" spans="2:2">
      <c r="B15737" s="134"/>
    </row>
    <row r="15738" spans="2:2">
      <c r="B15738" s="134"/>
    </row>
    <row r="15739" spans="2:2">
      <c r="B15739" s="134"/>
    </row>
    <row r="15740" spans="2:2">
      <c r="B15740" s="134"/>
    </row>
    <row r="15741" spans="2:2">
      <c r="B15741" s="134"/>
    </row>
    <row r="15742" spans="2:2">
      <c r="B15742" s="134"/>
    </row>
    <row r="15743" spans="2:2">
      <c r="B15743" s="134"/>
    </row>
    <row r="15744" spans="2:2">
      <c r="B15744" s="134"/>
    </row>
    <row r="15745" spans="2:2">
      <c r="B15745" s="134"/>
    </row>
    <row r="15746" spans="2:2">
      <c r="B15746" s="134"/>
    </row>
    <row r="15747" spans="2:2">
      <c r="B15747" s="134"/>
    </row>
    <row r="15748" spans="2:2">
      <c r="B15748" s="134"/>
    </row>
    <row r="15749" spans="2:2">
      <c r="B15749" s="134"/>
    </row>
    <row r="15750" spans="2:2">
      <c r="B15750" s="134"/>
    </row>
    <row r="15751" spans="2:2">
      <c r="B15751" s="134"/>
    </row>
    <row r="15752" spans="2:2">
      <c r="B15752" s="134"/>
    </row>
    <row r="15753" spans="2:2">
      <c r="B15753" s="134"/>
    </row>
    <row r="15754" spans="2:2">
      <c r="B15754" s="134"/>
    </row>
    <row r="15755" spans="2:2">
      <c r="B15755" s="134"/>
    </row>
    <row r="15756" spans="2:2">
      <c r="B15756" s="134"/>
    </row>
    <row r="15757" spans="2:2">
      <c r="B15757" s="134"/>
    </row>
    <row r="15758" spans="2:2">
      <c r="B15758" s="134"/>
    </row>
    <row r="15759" spans="2:2">
      <c r="B15759" s="134"/>
    </row>
    <row r="15760" spans="2:2">
      <c r="B15760" s="134"/>
    </row>
    <row r="15761" spans="2:2">
      <c r="B15761" s="134"/>
    </row>
    <row r="15762" spans="2:2">
      <c r="B15762" s="134"/>
    </row>
    <row r="15763" spans="2:2">
      <c r="B15763" s="134"/>
    </row>
    <row r="15764" spans="2:2">
      <c r="B15764" s="134"/>
    </row>
    <row r="15765" spans="2:2">
      <c r="B15765" s="134"/>
    </row>
    <row r="15766" spans="2:2">
      <c r="B15766" s="134"/>
    </row>
    <row r="15767" spans="2:2">
      <c r="B15767" s="134"/>
    </row>
    <row r="15768" spans="2:2">
      <c r="B15768" s="134"/>
    </row>
    <row r="15769" spans="2:2">
      <c r="B15769" s="134"/>
    </row>
    <row r="15770" spans="2:2">
      <c r="B15770" s="134"/>
    </row>
    <row r="15771" spans="2:2">
      <c r="B15771" s="134"/>
    </row>
    <row r="15772" spans="2:2">
      <c r="B15772" s="134"/>
    </row>
    <row r="15773" spans="2:2">
      <c r="B15773" s="134"/>
    </row>
    <row r="15774" spans="2:2">
      <c r="B15774" s="134"/>
    </row>
    <row r="15775" spans="2:2">
      <c r="B15775" s="134"/>
    </row>
    <row r="15776" spans="2:2">
      <c r="B15776" s="134"/>
    </row>
    <row r="15777" spans="2:2">
      <c r="B15777" s="134"/>
    </row>
    <row r="15778" spans="2:2">
      <c r="B15778" s="134"/>
    </row>
    <row r="15779" spans="2:2">
      <c r="B15779" s="134"/>
    </row>
    <row r="15780" spans="2:2">
      <c r="B15780" s="134"/>
    </row>
    <row r="15781" spans="2:2">
      <c r="B15781" s="134"/>
    </row>
    <row r="15782" spans="2:2">
      <c r="B15782" s="134"/>
    </row>
    <row r="15783" spans="2:2">
      <c r="B15783" s="134"/>
    </row>
    <row r="15784" spans="2:2">
      <c r="B15784" s="134"/>
    </row>
    <row r="15785" spans="2:2">
      <c r="B15785" s="134"/>
    </row>
    <row r="15786" spans="2:2">
      <c r="B15786" s="134"/>
    </row>
    <row r="15787" spans="2:2">
      <c r="B15787" s="134"/>
    </row>
    <row r="15788" spans="2:2">
      <c r="B15788" s="134"/>
    </row>
    <row r="15789" spans="2:2">
      <c r="B15789" s="134"/>
    </row>
    <row r="15790" spans="2:2">
      <c r="B15790" s="134"/>
    </row>
    <row r="15791" spans="2:2">
      <c r="B15791" s="134"/>
    </row>
    <row r="15792" spans="2:2">
      <c r="B15792" s="134"/>
    </row>
    <row r="15793" spans="2:2">
      <c r="B15793" s="134"/>
    </row>
    <row r="15794" spans="2:2">
      <c r="B15794" s="134"/>
    </row>
    <row r="15795" spans="2:2">
      <c r="B15795" s="134"/>
    </row>
    <row r="15796" spans="2:2">
      <c r="B15796" s="134"/>
    </row>
    <row r="15797" spans="2:2">
      <c r="B15797" s="134"/>
    </row>
    <row r="15798" spans="2:2">
      <c r="B15798" s="134"/>
    </row>
    <row r="15799" spans="2:2">
      <c r="B15799" s="134"/>
    </row>
    <row r="15800" spans="2:2">
      <c r="B15800" s="134"/>
    </row>
    <row r="15801" spans="2:2">
      <c r="B15801" s="134"/>
    </row>
    <row r="15802" spans="2:2">
      <c r="B15802" s="134"/>
    </row>
    <row r="15803" spans="2:2">
      <c r="B15803" s="134"/>
    </row>
    <row r="15804" spans="2:2">
      <c r="B15804" s="134"/>
    </row>
    <row r="15805" spans="2:2">
      <c r="B15805" s="134"/>
    </row>
    <row r="15806" spans="2:2">
      <c r="B15806" s="134"/>
    </row>
    <row r="15807" spans="2:2">
      <c r="B15807" s="134"/>
    </row>
    <row r="15808" spans="2:2">
      <c r="B15808" s="134"/>
    </row>
    <row r="15809" spans="2:2">
      <c r="B15809" s="134"/>
    </row>
    <row r="15810" spans="2:2">
      <c r="B15810" s="134"/>
    </row>
    <row r="15811" spans="2:2">
      <c r="B15811" s="134"/>
    </row>
    <row r="15812" spans="2:2">
      <c r="B15812" s="134"/>
    </row>
    <row r="15813" spans="2:2">
      <c r="B15813" s="134"/>
    </row>
    <row r="15814" spans="2:2">
      <c r="B15814" s="134"/>
    </row>
    <row r="15815" spans="2:2">
      <c r="B15815" s="134"/>
    </row>
    <row r="15816" spans="2:2">
      <c r="B15816" s="134"/>
    </row>
    <row r="15817" spans="2:2">
      <c r="B15817" s="134"/>
    </row>
    <row r="15818" spans="2:2">
      <c r="B15818" s="134"/>
    </row>
    <row r="15819" spans="2:2">
      <c r="B15819" s="134"/>
    </row>
    <row r="15820" spans="2:2">
      <c r="B15820" s="134"/>
    </row>
    <row r="15821" spans="2:2">
      <c r="B15821" s="134"/>
    </row>
    <row r="15822" spans="2:2">
      <c r="B15822" s="134"/>
    </row>
    <row r="15823" spans="2:2">
      <c r="B15823" s="134"/>
    </row>
    <row r="15824" spans="2:2">
      <c r="B15824" s="134"/>
    </row>
    <row r="15825" spans="2:2">
      <c r="B15825" s="134"/>
    </row>
    <row r="15826" spans="2:2">
      <c r="B15826" s="134"/>
    </row>
    <row r="15827" spans="2:2">
      <c r="B15827" s="134"/>
    </row>
    <row r="15828" spans="2:2">
      <c r="B15828" s="134"/>
    </row>
    <row r="15829" spans="2:2">
      <c r="B15829" s="134"/>
    </row>
    <row r="15830" spans="2:2">
      <c r="B15830" s="134"/>
    </row>
    <row r="15831" spans="2:2">
      <c r="B15831" s="134"/>
    </row>
    <row r="15832" spans="2:2">
      <c r="B15832" s="134"/>
    </row>
    <row r="15833" spans="2:2">
      <c r="B15833" s="134"/>
    </row>
    <row r="15834" spans="2:2">
      <c r="B15834" s="134"/>
    </row>
    <row r="15835" spans="2:2">
      <c r="B15835" s="134"/>
    </row>
    <row r="15836" spans="2:2">
      <c r="B15836" s="134"/>
    </row>
    <row r="15837" spans="2:2">
      <c r="B15837" s="134"/>
    </row>
    <row r="15838" spans="2:2">
      <c r="B15838" s="134"/>
    </row>
    <row r="15839" spans="2:2">
      <c r="B15839" s="134"/>
    </row>
    <row r="15840" spans="2:2">
      <c r="B15840" s="134"/>
    </row>
    <row r="15841" spans="2:2">
      <c r="B15841" s="134"/>
    </row>
    <row r="15842" spans="2:2">
      <c r="B15842" s="134"/>
    </row>
    <row r="15843" spans="2:2">
      <c r="B15843" s="134"/>
    </row>
    <row r="15844" spans="2:2">
      <c r="B15844" s="134"/>
    </row>
    <row r="15845" spans="2:2">
      <c r="B15845" s="134"/>
    </row>
    <row r="15846" spans="2:2">
      <c r="B15846" s="134"/>
    </row>
    <row r="15847" spans="2:2">
      <c r="B15847" s="134"/>
    </row>
    <row r="15848" spans="2:2">
      <c r="B15848" s="134"/>
    </row>
    <row r="15849" spans="2:2">
      <c r="B15849" s="134"/>
    </row>
    <row r="15850" spans="2:2">
      <c r="B15850" s="134"/>
    </row>
    <row r="15851" spans="2:2">
      <c r="B15851" s="134"/>
    </row>
    <row r="15852" spans="2:2">
      <c r="B15852" s="134"/>
    </row>
    <row r="15853" spans="2:2">
      <c r="B15853" s="134"/>
    </row>
    <row r="15854" spans="2:2">
      <c r="B15854" s="134"/>
    </row>
    <row r="15855" spans="2:2">
      <c r="B15855" s="134"/>
    </row>
    <row r="15856" spans="2:2">
      <c r="B15856" s="134"/>
    </row>
    <row r="15857" spans="2:2">
      <c r="B15857" s="134"/>
    </row>
    <row r="15858" spans="2:2">
      <c r="B15858" s="134"/>
    </row>
    <row r="15859" spans="2:2">
      <c r="B15859" s="134"/>
    </row>
    <row r="15860" spans="2:2">
      <c r="B15860" s="134"/>
    </row>
    <row r="15861" spans="2:2">
      <c r="B15861" s="134"/>
    </row>
    <row r="15862" spans="2:2">
      <c r="B15862" s="134"/>
    </row>
    <row r="15863" spans="2:2">
      <c r="B15863" s="134"/>
    </row>
    <row r="15864" spans="2:2">
      <c r="B15864" s="134"/>
    </row>
    <row r="15865" spans="2:2">
      <c r="B15865" s="134"/>
    </row>
    <row r="15866" spans="2:2">
      <c r="B15866" s="134"/>
    </row>
    <row r="15867" spans="2:2">
      <c r="B15867" s="134"/>
    </row>
    <row r="15868" spans="2:2">
      <c r="B15868" s="134"/>
    </row>
    <row r="15869" spans="2:2">
      <c r="B15869" s="134"/>
    </row>
    <row r="15870" spans="2:2">
      <c r="B15870" s="134"/>
    </row>
    <row r="15871" spans="2:2">
      <c r="B15871" s="134"/>
    </row>
    <row r="15872" spans="2:2">
      <c r="B15872" s="134"/>
    </row>
    <row r="15873" spans="2:2">
      <c r="B15873" s="134"/>
    </row>
    <row r="15874" spans="2:2">
      <c r="B15874" s="134"/>
    </row>
    <row r="15875" spans="2:2">
      <c r="B15875" s="134"/>
    </row>
    <row r="15876" spans="2:2">
      <c r="B15876" s="134"/>
    </row>
    <row r="15877" spans="2:2">
      <c r="B15877" s="134"/>
    </row>
    <row r="15878" spans="2:2">
      <c r="B15878" s="134"/>
    </row>
    <row r="15879" spans="2:2">
      <c r="B15879" s="134"/>
    </row>
    <row r="15880" spans="2:2">
      <c r="B15880" s="134"/>
    </row>
    <row r="15881" spans="2:2">
      <c r="B15881" s="134"/>
    </row>
    <row r="15882" spans="2:2">
      <c r="B15882" s="134"/>
    </row>
    <row r="15883" spans="2:2">
      <c r="B15883" s="134"/>
    </row>
    <row r="15884" spans="2:2">
      <c r="B15884" s="134"/>
    </row>
    <row r="15885" spans="2:2">
      <c r="B15885" s="134"/>
    </row>
    <row r="15886" spans="2:2">
      <c r="B15886" s="134"/>
    </row>
    <row r="15887" spans="2:2">
      <c r="B15887" s="134"/>
    </row>
    <row r="15888" spans="2:2">
      <c r="B15888" s="134"/>
    </row>
    <row r="15889" spans="2:2">
      <c r="B15889" s="134"/>
    </row>
    <row r="15890" spans="2:2">
      <c r="B15890" s="134"/>
    </row>
    <row r="15891" spans="2:2">
      <c r="B15891" s="134"/>
    </row>
    <row r="15892" spans="2:2">
      <c r="B15892" s="134"/>
    </row>
    <row r="15893" spans="2:2">
      <c r="B15893" s="134"/>
    </row>
    <row r="15894" spans="2:2">
      <c r="B15894" s="134"/>
    </row>
    <row r="15895" spans="2:2">
      <c r="B15895" s="134"/>
    </row>
    <row r="15896" spans="2:2">
      <c r="B15896" s="134"/>
    </row>
    <row r="15897" spans="2:2">
      <c r="B15897" s="134"/>
    </row>
    <row r="15898" spans="2:2">
      <c r="B15898" s="134"/>
    </row>
    <row r="15899" spans="2:2">
      <c r="B15899" s="134"/>
    </row>
    <row r="15900" spans="2:2">
      <c r="B15900" s="134"/>
    </row>
    <row r="15901" spans="2:2">
      <c r="B15901" s="134"/>
    </row>
    <row r="15902" spans="2:2">
      <c r="B15902" s="134"/>
    </row>
    <row r="15903" spans="2:2">
      <c r="B15903" s="134"/>
    </row>
    <row r="15904" spans="2:2">
      <c r="B15904" s="134"/>
    </row>
    <row r="15905" spans="2:2">
      <c r="B15905" s="134"/>
    </row>
    <row r="15906" spans="2:2">
      <c r="B15906" s="134"/>
    </row>
    <row r="15907" spans="2:2">
      <c r="B15907" s="134"/>
    </row>
    <row r="15908" spans="2:2">
      <c r="B15908" s="134"/>
    </row>
    <row r="15909" spans="2:2">
      <c r="B15909" s="134"/>
    </row>
    <row r="15910" spans="2:2">
      <c r="B15910" s="134"/>
    </row>
    <row r="15911" spans="2:2">
      <c r="B15911" s="134"/>
    </row>
    <row r="15912" spans="2:2">
      <c r="B15912" s="134"/>
    </row>
    <row r="15913" spans="2:2">
      <c r="B15913" s="134"/>
    </row>
    <row r="15914" spans="2:2">
      <c r="B15914" s="134"/>
    </row>
    <row r="15915" spans="2:2">
      <c r="B15915" s="134"/>
    </row>
    <row r="15916" spans="2:2">
      <c r="B15916" s="134"/>
    </row>
    <row r="15917" spans="2:2">
      <c r="B15917" s="134"/>
    </row>
    <row r="15918" spans="2:2">
      <c r="B15918" s="134"/>
    </row>
    <row r="15919" spans="2:2">
      <c r="B15919" s="134"/>
    </row>
    <row r="15920" spans="2:2">
      <c r="B15920" s="134"/>
    </row>
    <row r="15921" spans="2:2">
      <c r="B15921" s="134"/>
    </row>
    <row r="15922" spans="2:2">
      <c r="B15922" s="134"/>
    </row>
    <row r="15923" spans="2:2">
      <c r="B15923" s="134"/>
    </row>
    <row r="15924" spans="2:2">
      <c r="B15924" s="134"/>
    </row>
    <row r="15925" spans="2:2">
      <c r="B15925" s="134"/>
    </row>
    <row r="15926" spans="2:2">
      <c r="B15926" s="134"/>
    </row>
    <row r="15927" spans="2:2">
      <c r="B15927" s="134"/>
    </row>
    <row r="15928" spans="2:2">
      <c r="B15928" s="134"/>
    </row>
    <row r="15929" spans="2:2">
      <c r="B15929" s="134"/>
    </row>
    <row r="15930" spans="2:2">
      <c r="B15930" s="134"/>
    </row>
    <row r="15931" spans="2:2">
      <c r="B15931" s="134"/>
    </row>
    <row r="15932" spans="2:2">
      <c r="B15932" s="134"/>
    </row>
    <row r="15933" spans="2:2">
      <c r="B15933" s="134"/>
    </row>
    <row r="15934" spans="2:2">
      <c r="B15934" s="134"/>
    </row>
    <row r="15935" spans="2:2">
      <c r="B15935" s="134"/>
    </row>
    <row r="15936" spans="2:2">
      <c r="B15936" s="134"/>
    </row>
    <row r="15937" spans="2:2">
      <c r="B15937" s="134"/>
    </row>
    <row r="15938" spans="2:2">
      <c r="B15938" s="134"/>
    </row>
    <row r="15939" spans="2:2">
      <c r="B15939" s="134"/>
    </row>
    <row r="15940" spans="2:2">
      <c r="B15940" s="134"/>
    </row>
    <row r="15941" spans="2:2">
      <c r="B15941" s="134"/>
    </row>
    <row r="15942" spans="2:2">
      <c r="B15942" s="134"/>
    </row>
    <row r="15943" spans="2:2">
      <c r="B15943" s="134"/>
    </row>
    <row r="15944" spans="2:2">
      <c r="B15944" s="134"/>
    </row>
    <row r="15945" spans="2:2">
      <c r="B15945" s="134"/>
    </row>
    <row r="15946" spans="2:2">
      <c r="B15946" s="134"/>
    </row>
    <row r="15947" spans="2:2">
      <c r="B15947" s="134"/>
    </row>
    <row r="15948" spans="2:2">
      <c r="B15948" s="134"/>
    </row>
    <row r="15949" spans="2:2">
      <c r="B15949" s="134"/>
    </row>
    <row r="15950" spans="2:2">
      <c r="B15950" s="134"/>
    </row>
    <row r="15951" spans="2:2">
      <c r="B15951" s="134"/>
    </row>
    <row r="15952" spans="2:2">
      <c r="B15952" s="134"/>
    </row>
    <row r="15953" spans="2:2">
      <c r="B15953" s="134"/>
    </row>
    <row r="15954" spans="2:2">
      <c r="B15954" s="134"/>
    </row>
    <row r="15955" spans="2:2">
      <c r="B15955" s="134"/>
    </row>
    <row r="15956" spans="2:2">
      <c r="B15956" s="134"/>
    </row>
    <row r="15957" spans="2:2">
      <c r="B15957" s="134"/>
    </row>
    <row r="15958" spans="2:2">
      <c r="B15958" s="134"/>
    </row>
    <row r="15959" spans="2:2">
      <c r="B15959" s="134"/>
    </row>
    <row r="15960" spans="2:2">
      <c r="B15960" s="134"/>
    </row>
    <row r="15961" spans="2:2">
      <c r="B15961" s="134"/>
    </row>
    <row r="15962" spans="2:2">
      <c r="B15962" s="134"/>
    </row>
    <row r="15963" spans="2:2">
      <c r="B15963" s="134"/>
    </row>
    <row r="15964" spans="2:2">
      <c r="B15964" s="134"/>
    </row>
    <row r="15965" spans="2:2">
      <c r="B15965" s="134"/>
    </row>
    <row r="15966" spans="2:2">
      <c r="B15966" s="134"/>
    </row>
    <row r="15967" spans="2:2">
      <c r="B15967" s="134"/>
    </row>
    <row r="15968" spans="2:2">
      <c r="B15968" s="134"/>
    </row>
    <row r="15969" spans="2:2">
      <c r="B15969" s="134"/>
    </row>
    <row r="15970" spans="2:2">
      <c r="B15970" s="134"/>
    </row>
    <row r="15971" spans="2:2">
      <c r="B15971" s="134"/>
    </row>
    <row r="15972" spans="2:2">
      <c r="B15972" s="134"/>
    </row>
    <row r="15973" spans="2:2">
      <c r="B15973" s="134"/>
    </row>
    <row r="15974" spans="2:2">
      <c r="B15974" s="134"/>
    </row>
    <row r="15975" spans="2:2">
      <c r="B15975" s="134"/>
    </row>
    <row r="15976" spans="2:2">
      <c r="B15976" s="134"/>
    </row>
    <row r="15977" spans="2:2">
      <c r="B15977" s="134"/>
    </row>
    <row r="15978" spans="2:2">
      <c r="B15978" s="134"/>
    </row>
    <row r="15979" spans="2:2">
      <c r="B15979" s="134"/>
    </row>
    <row r="15980" spans="2:2">
      <c r="B15980" s="134"/>
    </row>
    <row r="15981" spans="2:2">
      <c r="B15981" s="134"/>
    </row>
    <row r="15982" spans="2:2">
      <c r="B15982" s="134"/>
    </row>
    <row r="15983" spans="2:2">
      <c r="B15983" s="134"/>
    </row>
    <row r="15984" spans="2:2">
      <c r="B15984" s="134"/>
    </row>
    <row r="15985" spans="2:2">
      <c r="B15985" s="134"/>
    </row>
    <row r="15986" spans="2:2">
      <c r="B15986" s="134"/>
    </row>
    <row r="15987" spans="2:2">
      <c r="B15987" s="134"/>
    </row>
    <row r="15988" spans="2:2">
      <c r="B15988" s="134"/>
    </row>
    <row r="15989" spans="2:2">
      <c r="B15989" s="134"/>
    </row>
    <row r="15990" spans="2:2">
      <c r="B15990" s="134"/>
    </row>
    <row r="15991" spans="2:2">
      <c r="B15991" s="134"/>
    </row>
    <row r="15992" spans="2:2">
      <c r="B15992" s="134"/>
    </row>
    <row r="15993" spans="2:2">
      <c r="B15993" s="134"/>
    </row>
    <row r="15994" spans="2:2">
      <c r="B15994" s="134"/>
    </row>
    <row r="15995" spans="2:2">
      <c r="B15995" s="134"/>
    </row>
    <row r="15996" spans="2:2">
      <c r="B15996" s="134"/>
    </row>
    <row r="15997" spans="2:2">
      <c r="B15997" s="134"/>
    </row>
    <row r="15998" spans="2:2">
      <c r="B15998" s="134"/>
    </row>
    <row r="15999" spans="2:2">
      <c r="B15999" s="134"/>
    </row>
    <row r="16000" spans="2:2">
      <c r="B16000" s="134"/>
    </row>
    <row r="16001" spans="2:2">
      <c r="B16001" s="134"/>
    </row>
    <row r="16002" spans="2:2">
      <c r="B16002" s="134"/>
    </row>
    <row r="16003" spans="2:2">
      <c r="B16003" s="134"/>
    </row>
    <row r="16004" spans="2:2">
      <c r="B16004" s="134"/>
    </row>
    <row r="16005" spans="2:2">
      <c r="B16005" s="134"/>
    </row>
    <row r="16006" spans="2:2">
      <c r="B16006" s="134"/>
    </row>
    <row r="16007" spans="2:2">
      <c r="B16007" s="134"/>
    </row>
    <row r="16008" spans="2:2">
      <c r="B16008" s="134"/>
    </row>
    <row r="16009" spans="2:2">
      <c r="B16009" s="134"/>
    </row>
    <row r="16010" spans="2:2">
      <c r="B16010" s="134"/>
    </row>
    <row r="16011" spans="2:2">
      <c r="B16011" s="134"/>
    </row>
    <row r="16012" spans="2:2">
      <c r="B16012" s="134"/>
    </row>
    <row r="16013" spans="2:2">
      <c r="B16013" s="134"/>
    </row>
    <row r="16014" spans="2:2">
      <c r="B16014" s="134"/>
    </row>
    <row r="16015" spans="2:2">
      <c r="B16015" s="134"/>
    </row>
    <row r="16016" spans="2:2">
      <c r="B16016" s="134"/>
    </row>
    <row r="16017" spans="2:2">
      <c r="B16017" s="134"/>
    </row>
    <row r="16018" spans="2:2">
      <c r="B16018" s="134"/>
    </row>
    <row r="16019" spans="2:2">
      <c r="B16019" s="134"/>
    </row>
    <row r="16020" spans="2:2">
      <c r="B16020" s="134"/>
    </row>
  </sheetData>
  <customSheetViews>
    <customSheetView guid="{670BA12C-584B-4B21-AA28-EA53307DA1B4}" fitToPage="1" hiddenRows="1" state="hidden">
      <pane xSplit="2" ySplit="3" topLeftCell="AD4" activePane="bottomRight" state="frozen"/>
      <selection pane="bottomRight" activeCell="AL28" sqref="AL28"/>
      <pageMargins left="0" right="0" top="0" bottom="0" header="0" footer="0"/>
      <pageSetup paperSize="9" scale="29" orientation="landscape" r:id="rId1"/>
    </customSheetView>
  </customSheetViews>
  <mergeCells count="33">
    <mergeCell ref="AQ2:AR2"/>
    <mergeCell ref="AS2:AT2"/>
    <mergeCell ref="AE2:AF2"/>
    <mergeCell ref="AG2:AH2"/>
    <mergeCell ref="AI2:AJ2"/>
    <mergeCell ref="AK2:AL2"/>
    <mergeCell ref="AM2:AN2"/>
    <mergeCell ref="AO2:AP2"/>
    <mergeCell ref="AM1:AP1"/>
    <mergeCell ref="AQ1:AT1"/>
    <mergeCell ref="C2:D2"/>
    <mergeCell ref="E2:F2"/>
    <mergeCell ref="G2:H2"/>
    <mergeCell ref="I2:J2"/>
    <mergeCell ref="K2:L2"/>
    <mergeCell ref="M2:N2"/>
    <mergeCell ref="O2:P2"/>
    <mergeCell ref="Q2:R2"/>
    <mergeCell ref="O1:R1"/>
    <mergeCell ref="S1:V1"/>
    <mergeCell ref="W1:Z1"/>
    <mergeCell ref="AA1:AD1"/>
    <mergeCell ref="AE1:AH1"/>
    <mergeCell ref="S2:T2"/>
    <mergeCell ref="AI1:AL1"/>
    <mergeCell ref="C1:F1"/>
    <mergeCell ref="G1:J1"/>
    <mergeCell ref="K1:N1"/>
    <mergeCell ref="AC2:AD2"/>
    <mergeCell ref="U2:V2"/>
    <mergeCell ref="W2:X2"/>
    <mergeCell ref="Y2:Z2"/>
    <mergeCell ref="AA2:AB2"/>
  </mergeCells>
  <pageMargins left="0.70866141732283472" right="0.70866141732283472" top="0.74803149606299213" bottom="0.74803149606299213" header="0.31496062992125984" footer="0.31496062992125984"/>
  <pageSetup paperSize="9" scale="2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FO18"/>
  <sheetViews>
    <sheetView view="pageBreakPreview" zoomScale="70" zoomScaleNormal="60" zoomScaleSheetLayoutView="70" workbookViewId="0">
      <pane xSplit="1" topLeftCell="P1" activePane="topRight" state="frozen"/>
      <selection pane="topRight" activeCell="T4" sqref="T4"/>
    </sheetView>
  </sheetViews>
  <sheetFormatPr defaultColWidth="8.85546875" defaultRowHeight="12.75"/>
  <cols>
    <col min="1" max="1" width="40.85546875" style="95" customWidth="1"/>
    <col min="2" max="2" width="11.85546875" style="95" customWidth="1"/>
    <col min="3" max="7" width="8.85546875" style="95"/>
    <col min="8" max="8" width="10.7109375" style="95" bestFit="1" customWidth="1"/>
    <col min="9" max="9" width="11.7109375" style="95" bestFit="1" customWidth="1"/>
    <col min="10" max="14" width="9" style="95" bestFit="1" customWidth="1"/>
    <col min="15" max="19" width="9.140625" style="95" bestFit="1" customWidth="1"/>
    <col min="20" max="30" width="9" style="95" bestFit="1" customWidth="1"/>
    <col min="31" max="31" width="8.140625" style="95" customWidth="1"/>
    <col min="32" max="34" width="9" style="95" bestFit="1" customWidth="1"/>
    <col min="35" max="70" width="8.85546875" style="95"/>
    <col min="71" max="72" width="9.28515625" style="95" customWidth="1"/>
    <col min="73" max="73" width="9.85546875" style="95" customWidth="1"/>
    <col min="74" max="76" width="8.85546875" style="95"/>
    <col min="77" max="78" width="0" style="95" hidden="1" customWidth="1"/>
    <col min="79" max="80" width="8.85546875" style="95"/>
    <col min="81" max="81" width="10.7109375" style="95" customWidth="1"/>
    <col min="82" max="83" width="8.85546875" style="95"/>
    <col min="84" max="84" width="9.7109375" style="95" customWidth="1"/>
    <col min="85" max="86" width="8.85546875" style="95"/>
    <col min="87" max="87" width="12.85546875" style="95" bestFit="1" customWidth="1"/>
    <col min="88" max="89" width="8.85546875" style="95"/>
    <col min="90" max="90" width="10.140625" style="95" customWidth="1"/>
    <col min="91" max="92" width="8.85546875" style="95"/>
    <col min="93" max="93" width="12.85546875" style="95" bestFit="1" customWidth="1"/>
    <col min="94" max="95" width="8.85546875" style="95"/>
    <col min="96" max="96" width="10.28515625" style="95" customWidth="1"/>
    <col min="97" max="104" width="8.85546875" style="95"/>
    <col min="105" max="105" width="9.7109375" style="95" customWidth="1"/>
    <col min="106" max="107" width="8.85546875" style="95"/>
    <col min="108" max="108" width="9.85546875" style="95" customWidth="1"/>
    <col min="109" max="110" width="8.85546875" style="95"/>
    <col min="111" max="111" width="9" style="95" customWidth="1"/>
    <col min="112" max="112" width="0.140625" style="95" hidden="1" customWidth="1"/>
    <col min="113" max="113" width="9.140625" style="95" hidden="1" customWidth="1"/>
    <col min="114" max="114" width="0.28515625" style="95" customWidth="1"/>
    <col min="115" max="117" width="9.5703125" style="95" bestFit="1" customWidth="1"/>
    <col min="118" max="120" width="9" style="95" bestFit="1" customWidth="1"/>
    <col min="121" max="125" width="8.85546875" style="95"/>
    <col min="126" max="126" width="9.140625" style="95" customWidth="1"/>
    <col min="127" max="127" width="0.140625" style="95" customWidth="1"/>
    <col min="128" max="129" width="5.85546875" style="95" hidden="1" customWidth="1"/>
    <col min="130" max="132" width="8.85546875" style="95"/>
    <col min="133" max="133" width="19" style="95" customWidth="1"/>
    <col min="134" max="134" width="24.140625" style="95" customWidth="1"/>
    <col min="135" max="135" width="23.7109375" style="95" customWidth="1"/>
    <col min="136" max="137" width="8.85546875" style="95"/>
    <col min="138" max="138" width="8" style="95" customWidth="1"/>
    <col min="139" max="139" width="0.28515625" style="95" hidden="1" customWidth="1"/>
    <col min="140" max="140" width="0.140625" style="95" hidden="1" customWidth="1"/>
    <col min="141" max="144" width="9.140625" style="95" hidden="1" customWidth="1"/>
    <col min="145" max="145" width="0.140625" style="95" hidden="1" customWidth="1"/>
    <col min="146" max="146" width="9.140625" style="95" hidden="1" customWidth="1"/>
    <col min="147" max="147" width="0.140625" style="95" hidden="1" customWidth="1"/>
    <col min="148" max="150" width="9.140625" style="95" hidden="1" customWidth="1"/>
    <col min="151" max="153" width="8.85546875" style="95"/>
    <col min="154" max="154" width="10.7109375" style="46" customWidth="1"/>
    <col min="155" max="155" width="10.42578125" style="46" customWidth="1"/>
    <col min="156" max="157" width="9.140625" style="46" customWidth="1"/>
    <col min="158" max="160" width="8.85546875" style="95"/>
    <col min="161" max="161" width="10.5703125" style="95" customWidth="1"/>
    <col min="162" max="16384" width="8.85546875" style="95"/>
  </cols>
  <sheetData>
    <row r="2" spans="1:171" ht="138" customHeight="1">
      <c r="A2" s="445" t="s">
        <v>0</v>
      </c>
      <c r="B2" s="601" t="s">
        <v>158</v>
      </c>
      <c r="C2" s="601"/>
      <c r="D2" s="601"/>
      <c r="E2" s="601"/>
      <c r="F2" s="601"/>
      <c r="G2" s="601"/>
      <c r="H2" s="537" t="s">
        <v>159</v>
      </c>
      <c r="I2" s="538"/>
      <c r="J2" s="538"/>
      <c r="K2" s="538"/>
      <c r="L2" s="538"/>
      <c r="M2" s="538"/>
      <c r="N2" s="602" t="s">
        <v>160</v>
      </c>
      <c r="O2" s="602"/>
      <c r="P2" s="602"/>
      <c r="Q2" s="602"/>
      <c r="R2" s="602"/>
      <c r="S2" s="602"/>
      <c r="T2" s="539" t="s">
        <v>161</v>
      </c>
      <c r="U2" s="539"/>
      <c r="V2" s="539"/>
      <c r="W2" s="539"/>
      <c r="X2" s="539"/>
      <c r="Y2" s="539"/>
      <c r="Z2" s="544" t="s">
        <v>162</v>
      </c>
      <c r="AA2" s="544"/>
      <c r="AB2" s="544"/>
      <c r="AC2" s="544"/>
      <c r="AD2" s="544"/>
      <c r="AE2" s="544"/>
      <c r="AF2" s="603" t="s">
        <v>163</v>
      </c>
      <c r="AG2" s="603"/>
      <c r="AH2" s="603"/>
      <c r="AI2" s="603"/>
      <c r="AJ2" s="603"/>
      <c r="AK2" s="603"/>
      <c r="AL2" s="539" t="s">
        <v>164</v>
      </c>
      <c r="AM2" s="539"/>
      <c r="AN2" s="539"/>
      <c r="AO2" s="539"/>
      <c r="AP2" s="539"/>
      <c r="AQ2" s="539"/>
      <c r="AR2" s="543" t="s">
        <v>165</v>
      </c>
      <c r="AS2" s="543"/>
      <c r="AT2" s="543"/>
      <c r="AU2" s="543"/>
      <c r="AV2" s="543"/>
      <c r="AW2" s="543"/>
      <c r="AX2" s="604" t="s">
        <v>166</v>
      </c>
      <c r="AY2" s="604"/>
      <c r="AZ2" s="604"/>
      <c r="BA2" s="604"/>
      <c r="BB2" s="604"/>
      <c r="BC2" s="604"/>
      <c r="BD2" s="605" t="s">
        <v>167</v>
      </c>
      <c r="BE2" s="605"/>
      <c r="BF2" s="605"/>
      <c r="BG2" s="605"/>
      <c r="BH2" s="605"/>
      <c r="BI2" s="605"/>
      <c r="BJ2" s="572" t="s">
        <v>168</v>
      </c>
      <c r="BK2" s="572"/>
      <c r="BL2" s="572"/>
      <c r="BM2" s="572"/>
      <c r="BN2" s="572"/>
      <c r="BO2" s="572"/>
      <c r="BP2" s="589" t="s">
        <v>12</v>
      </c>
      <c r="BQ2" s="589"/>
      <c r="BR2" s="589"/>
      <c r="BS2" s="589"/>
      <c r="BT2" s="589"/>
      <c r="BU2" s="589"/>
      <c r="BV2" s="590" t="s">
        <v>169</v>
      </c>
      <c r="BW2" s="591"/>
      <c r="BX2" s="591"/>
      <c r="BY2" s="591"/>
      <c r="BZ2" s="591"/>
      <c r="CA2" s="591"/>
      <c r="CB2" s="591"/>
      <c r="CC2" s="592"/>
      <c r="CD2" s="593" t="s">
        <v>170</v>
      </c>
      <c r="CE2" s="593"/>
      <c r="CF2" s="593"/>
      <c r="CG2" s="593"/>
      <c r="CH2" s="593"/>
      <c r="CI2" s="593"/>
      <c r="CJ2" s="594" t="s">
        <v>171</v>
      </c>
      <c r="CK2" s="594"/>
      <c r="CL2" s="594"/>
      <c r="CM2" s="594"/>
      <c r="CN2" s="594"/>
      <c r="CO2" s="594"/>
      <c r="CP2" s="595" t="s">
        <v>172</v>
      </c>
      <c r="CQ2" s="595"/>
      <c r="CR2" s="595"/>
      <c r="CS2" s="595"/>
      <c r="CT2" s="595"/>
      <c r="CU2" s="595"/>
      <c r="CV2" s="596" t="s">
        <v>173</v>
      </c>
      <c r="CW2" s="596"/>
      <c r="CX2" s="596"/>
      <c r="CY2" s="596"/>
      <c r="CZ2" s="596"/>
      <c r="DA2" s="596"/>
      <c r="DB2" s="597" t="s">
        <v>174</v>
      </c>
      <c r="DC2" s="597"/>
      <c r="DD2" s="597"/>
      <c r="DE2" s="597"/>
      <c r="DF2" s="597"/>
      <c r="DG2" s="597"/>
      <c r="DH2" s="598" t="s">
        <v>175</v>
      </c>
      <c r="DI2" s="598"/>
      <c r="DJ2" s="598"/>
      <c r="DK2" s="544" t="s">
        <v>176</v>
      </c>
      <c r="DL2" s="544"/>
      <c r="DM2" s="544"/>
      <c r="DN2" s="544"/>
      <c r="DO2" s="544"/>
      <c r="DP2" s="544"/>
      <c r="DQ2" s="599" t="s">
        <v>177</v>
      </c>
      <c r="DR2" s="599"/>
      <c r="DS2" s="599"/>
      <c r="DT2" s="599"/>
      <c r="DU2" s="599"/>
      <c r="DV2" s="599"/>
      <c r="DW2" s="600" t="s">
        <v>178</v>
      </c>
      <c r="DX2" s="600"/>
      <c r="DY2" s="600"/>
      <c r="DZ2" s="588" t="s">
        <v>179</v>
      </c>
      <c r="EA2" s="588"/>
      <c r="EB2" s="588"/>
      <c r="EC2" s="577" t="s">
        <v>180</v>
      </c>
      <c r="ED2" s="577"/>
      <c r="EE2" s="577"/>
      <c r="EF2" s="578" t="s">
        <v>58</v>
      </c>
      <c r="EG2" s="578"/>
      <c r="EH2" s="578"/>
      <c r="EI2" s="579" t="s">
        <v>15</v>
      </c>
      <c r="EJ2" s="580"/>
      <c r="EK2" s="580"/>
      <c r="EL2" s="580"/>
      <c r="EM2" s="580"/>
      <c r="EN2" s="581"/>
      <c r="EO2" s="582" t="s">
        <v>16</v>
      </c>
      <c r="EP2" s="583"/>
      <c r="EQ2" s="583"/>
      <c r="ER2" s="583"/>
      <c r="ES2" s="583"/>
      <c r="ET2" s="584"/>
      <c r="EU2" s="585" t="s">
        <v>181</v>
      </c>
      <c r="EV2" s="586"/>
      <c r="EW2" s="587"/>
      <c r="EX2" s="532" t="s">
        <v>118</v>
      </c>
      <c r="EY2" s="532"/>
      <c r="EZ2" s="532"/>
      <c r="FA2" s="532"/>
      <c r="FB2" s="532"/>
      <c r="FC2" s="531" t="s">
        <v>119</v>
      </c>
      <c r="FD2" s="531"/>
      <c r="FE2" s="531"/>
      <c r="FF2" s="531"/>
      <c r="FG2" s="529" t="s">
        <v>120</v>
      </c>
      <c r="FH2" s="529"/>
      <c r="FI2" s="529"/>
      <c r="FJ2" s="529"/>
      <c r="FK2" s="529"/>
      <c r="FL2" s="529"/>
      <c r="FM2" s="529"/>
      <c r="FN2" s="529"/>
    </row>
    <row r="3" spans="1:171" s="178" customFormat="1" ht="140.25" customHeight="1">
      <c r="A3" s="446"/>
      <c r="B3" s="404" t="s">
        <v>121</v>
      </c>
      <c r="C3" s="404" t="s">
        <v>122</v>
      </c>
      <c r="D3" s="404" t="s">
        <v>123</v>
      </c>
      <c r="E3" s="53" t="s">
        <v>182</v>
      </c>
      <c r="F3" s="404" t="s">
        <v>125</v>
      </c>
      <c r="G3" s="53" t="s">
        <v>126</v>
      </c>
      <c r="H3" s="54" t="s">
        <v>132</v>
      </c>
      <c r="I3" s="54" t="s">
        <v>133</v>
      </c>
      <c r="J3" s="54" t="s">
        <v>123</v>
      </c>
      <c r="K3" s="54" t="s">
        <v>182</v>
      </c>
      <c r="L3" s="55" t="s">
        <v>125</v>
      </c>
      <c r="M3" s="56" t="s">
        <v>126</v>
      </c>
      <c r="N3" s="57" t="s">
        <v>132</v>
      </c>
      <c r="O3" s="58" t="s">
        <v>133</v>
      </c>
      <c r="P3" s="57" t="s">
        <v>123</v>
      </c>
      <c r="Q3" s="57" t="s">
        <v>195</v>
      </c>
      <c r="R3" s="57" t="s">
        <v>196</v>
      </c>
      <c r="S3" s="398" t="s">
        <v>126</v>
      </c>
      <c r="T3" s="397" t="s">
        <v>132</v>
      </c>
      <c r="U3" s="59" t="s">
        <v>133</v>
      </c>
      <c r="V3" s="397" t="s">
        <v>123</v>
      </c>
      <c r="W3" s="397" t="s">
        <v>197</v>
      </c>
      <c r="X3" s="397" t="s">
        <v>198</v>
      </c>
      <c r="Y3" s="398" t="s">
        <v>126</v>
      </c>
      <c r="Z3" s="399" t="s">
        <v>132</v>
      </c>
      <c r="AA3" s="60" t="s">
        <v>133</v>
      </c>
      <c r="AB3" s="399" t="s">
        <v>123</v>
      </c>
      <c r="AC3" s="61" t="s">
        <v>197</v>
      </c>
      <c r="AD3" s="398" t="s">
        <v>199</v>
      </c>
      <c r="AE3" s="399" t="s">
        <v>126</v>
      </c>
      <c r="AF3" s="405" t="s">
        <v>121</v>
      </c>
      <c r="AG3" s="405" t="s">
        <v>122</v>
      </c>
      <c r="AH3" s="412" t="s">
        <v>123</v>
      </c>
      <c r="AI3" s="405" t="s">
        <v>200</v>
      </c>
      <c r="AJ3" s="405" t="s">
        <v>201</v>
      </c>
      <c r="AK3" s="405" t="s">
        <v>126</v>
      </c>
      <c r="AL3" s="397" t="s">
        <v>121</v>
      </c>
      <c r="AM3" s="59" t="s">
        <v>122</v>
      </c>
      <c r="AN3" s="397" t="s">
        <v>123</v>
      </c>
      <c r="AO3" s="397" t="s">
        <v>200</v>
      </c>
      <c r="AP3" s="397" t="s">
        <v>201</v>
      </c>
      <c r="AQ3" s="397" t="s">
        <v>126</v>
      </c>
      <c r="AR3" s="398" t="s">
        <v>121</v>
      </c>
      <c r="AS3" s="20" t="s">
        <v>122</v>
      </c>
      <c r="AT3" s="398" t="s">
        <v>123</v>
      </c>
      <c r="AU3" s="398" t="s">
        <v>182</v>
      </c>
      <c r="AV3" s="398" t="s">
        <v>125</v>
      </c>
      <c r="AW3" s="398" t="s">
        <v>126</v>
      </c>
      <c r="AX3" s="406" t="s">
        <v>121</v>
      </c>
      <c r="AY3" s="15" t="s">
        <v>122</v>
      </c>
      <c r="AZ3" s="406" t="s">
        <v>123</v>
      </c>
      <c r="BA3" s="406" t="s">
        <v>182</v>
      </c>
      <c r="BB3" s="406" t="s">
        <v>125</v>
      </c>
      <c r="BC3" s="406" t="s">
        <v>126</v>
      </c>
      <c r="BD3" s="407" t="s">
        <v>121</v>
      </c>
      <c r="BE3" s="62" t="s">
        <v>122</v>
      </c>
      <c r="BF3" s="407" t="s">
        <v>123</v>
      </c>
      <c r="BG3" s="407" t="s">
        <v>182</v>
      </c>
      <c r="BH3" s="407" t="s">
        <v>125</v>
      </c>
      <c r="BI3" s="407" t="s">
        <v>126</v>
      </c>
      <c r="BJ3" s="395" t="s">
        <v>121</v>
      </c>
      <c r="BK3" s="63" t="s">
        <v>122</v>
      </c>
      <c r="BL3" s="395" t="s">
        <v>123</v>
      </c>
      <c r="BM3" s="395" t="s">
        <v>182</v>
      </c>
      <c r="BN3" s="395" t="s">
        <v>125</v>
      </c>
      <c r="BO3" s="395" t="s">
        <v>126</v>
      </c>
      <c r="BP3" s="409" t="s">
        <v>121</v>
      </c>
      <c r="BQ3" s="409" t="s">
        <v>122</v>
      </c>
      <c r="BR3" s="409" t="s">
        <v>123</v>
      </c>
      <c r="BS3" s="409" t="s">
        <v>182</v>
      </c>
      <c r="BT3" s="409" t="s">
        <v>125</v>
      </c>
      <c r="BU3" s="409" t="s">
        <v>126</v>
      </c>
      <c r="BV3" s="399" t="s">
        <v>121</v>
      </c>
      <c r="BW3" s="399" t="s">
        <v>122</v>
      </c>
      <c r="BX3" s="399" t="s">
        <v>123</v>
      </c>
      <c r="BY3" s="399" t="s">
        <v>182</v>
      </c>
      <c r="BZ3" s="399" t="s">
        <v>125</v>
      </c>
      <c r="CA3" s="399" t="s">
        <v>182</v>
      </c>
      <c r="CB3" s="399" t="s">
        <v>125</v>
      </c>
      <c r="CC3" s="399" t="s">
        <v>126</v>
      </c>
      <c r="CD3" s="18" t="s">
        <v>121</v>
      </c>
      <c r="CE3" s="410" t="s">
        <v>122</v>
      </c>
      <c r="CF3" s="18" t="s">
        <v>123</v>
      </c>
      <c r="CG3" s="18" t="s">
        <v>182</v>
      </c>
      <c r="CH3" s="410" t="s">
        <v>125</v>
      </c>
      <c r="CI3" s="410" t="s">
        <v>126</v>
      </c>
      <c r="CJ3" s="19" t="s">
        <v>121</v>
      </c>
      <c r="CK3" s="19" t="s">
        <v>122</v>
      </c>
      <c r="CL3" s="19" t="s">
        <v>123</v>
      </c>
      <c r="CM3" s="19" t="s">
        <v>182</v>
      </c>
      <c r="CN3" s="19" t="s">
        <v>125</v>
      </c>
      <c r="CO3" s="19" t="s">
        <v>126</v>
      </c>
      <c r="CP3" s="64" t="s">
        <v>121</v>
      </c>
      <c r="CQ3" s="64" t="s">
        <v>122</v>
      </c>
      <c r="CR3" s="64" t="s">
        <v>123</v>
      </c>
      <c r="CS3" s="81" t="s">
        <v>182</v>
      </c>
      <c r="CT3" s="81" t="s">
        <v>125</v>
      </c>
      <c r="CU3" s="81" t="s">
        <v>126</v>
      </c>
      <c r="CV3" s="411" t="s">
        <v>121</v>
      </c>
      <c r="CW3" s="411" t="s">
        <v>122</v>
      </c>
      <c r="CX3" s="411" t="s">
        <v>123</v>
      </c>
      <c r="CY3" s="411" t="s">
        <v>182</v>
      </c>
      <c r="CZ3" s="411" t="s">
        <v>125</v>
      </c>
      <c r="DA3" s="411" t="s">
        <v>126</v>
      </c>
      <c r="DB3" s="412" t="s">
        <v>121</v>
      </c>
      <c r="DC3" s="412" t="s">
        <v>122</v>
      </c>
      <c r="DD3" s="412" t="s">
        <v>123</v>
      </c>
      <c r="DE3" s="412" t="s">
        <v>182</v>
      </c>
      <c r="DF3" s="412" t="s">
        <v>125</v>
      </c>
      <c r="DG3" s="412" t="s">
        <v>126</v>
      </c>
      <c r="DH3" s="413" t="s">
        <v>121</v>
      </c>
      <c r="DI3" s="413" t="s">
        <v>122</v>
      </c>
      <c r="DJ3" s="413" t="s">
        <v>123</v>
      </c>
      <c r="DK3" s="399" t="s">
        <v>121</v>
      </c>
      <c r="DL3" s="399" t="s">
        <v>122</v>
      </c>
      <c r="DM3" s="399" t="s">
        <v>123</v>
      </c>
      <c r="DN3" s="399" t="s">
        <v>182</v>
      </c>
      <c r="DO3" s="399" t="s">
        <v>125</v>
      </c>
      <c r="DP3" s="399" t="s">
        <v>126</v>
      </c>
      <c r="DQ3" s="414" t="s">
        <v>121</v>
      </c>
      <c r="DR3" s="414" t="s">
        <v>122</v>
      </c>
      <c r="DS3" s="414" t="s">
        <v>123</v>
      </c>
      <c r="DT3" s="414" t="s">
        <v>182</v>
      </c>
      <c r="DU3" s="414" t="s">
        <v>125</v>
      </c>
      <c r="DV3" s="414" t="s">
        <v>126</v>
      </c>
      <c r="DW3" s="415" t="s">
        <v>121</v>
      </c>
      <c r="DX3" s="415" t="s">
        <v>122</v>
      </c>
      <c r="DY3" s="415" t="s">
        <v>123</v>
      </c>
      <c r="DZ3" s="408" t="s">
        <v>183</v>
      </c>
      <c r="EA3" s="408" t="s">
        <v>122</v>
      </c>
      <c r="EB3" s="408" t="s">
        <v>123</v>
      </c>
      <c r="EC3" s="416" t="s">
        <v>184</v>
      </c>
      <c r="ED3" s="416" t="s">
        <v>122</v>
      </c>
      <c r="EE3" s="82" t="s">
        <v>123</v>
      </c>
      <c r="EF3" s="417" t="s">
        <v>121</v>
      </c>
      <c r="EG3" s="417" t="s">
        <v>122</v>
      </c>
      <c r="EH3" s="417" t="s">
        <v>123</v>
      </c>
      <c r="EI3" s="97" t="s">
        <v>121</v>
      </c>
      <c r="EJ3" s="97" t="s">
        <v>122</v>
      </c>
      <c r="EK3" s="97" t="s">
        <v>123</v>
      </c>
      <c r="EL3" s="97" t="s">
        <v>182</v>
      </c>
      <c r="EM3" s="97" t="s">
        <v>125</v>
      </c>
      <c r="EN3" s="97" t="s">
        <v>126</v>
      </c>
      <c r="EO3" s="80" t="s">
        <v>121</v>
      </c>
      <c r="EP3" s="80" t="s">
        <v>122</v>
      </c>
      <c r="EQ3" s="80" t="s">
        <v>123</v>
      </c>
      <c r="ER3" s="80" t="s">
        <v>182</v>
      </c>
      <c r="ES3" s="80" t="s">
        <v>125</v>
      </c>
      <c r="ET3" s="80" t="s">
        <v>126</v>
      </c>
      <c r="EU3" s="185" t="s">
        <v>121</v>
      </c>
      <c r="EV3" s="185" t="s">
        <v>122</v>
      </c>
      <c r="EW3" s="185" t="s">
        <v>123</v>
      </c>
      <c r="EX3" s="402" t="s">
        <v>145</v>
      </c>
      <c r="EY3" s="83" t="s">
        <v>146</v>
      </c>
      <c r="EZ3" s="402" t="s">
        <v>147</v>
      </c>
      <c r="FA3" s="402" t="s">
        <v>185</v>
      </c>
      <c r="FB3" s="84" t="s">
        <v>186</v>
      </c>
      <c r="FC3" s="401" t="s">
        <v>150</v>
      </c>
      <c r="FD3" s="100" t="s">
        <v>151</v>
      </c>
      <c r="FE3" s="85" t="s">
        <v>152</v>
      </c>
      <c r="FF3" s="120" t="s">
        <v>187</v>
      </c>
      <c r="FG3" s="89" t="s">
        <v>188</v>
      </c>
      <c r="FH3" s="400" t="s">
        <v>189</v>
      </c>
      <c r="FI3" s="90" t="s">
        <v>157</v>
      </c>
      <c r="FJ3" s="90"/>
      <c r="FK3" s="90"/>
      <c r="FL3" s="90"/>
      <c r="FM3" s="90"/>
      <c r="FN3" s="90" t="s">
        <v>104</v>
      </c>
      <c r="FO3" s="394"/>
    </row>
    <row r="4" spans="1:171" s="46" customFormat="1" ht="26.45" customHeight="1">
      <c r="A4" s="44" t="s">
        <v>31</v>
      </c>
      <c r="B4" s="45" t="e">
        <f>'к среднему по РА'!E4</f>
        <v>#REF!</v>
      </c>
      <c r="C4" s="45" t="e">
        <f>коэффициенты!E4</f>
        <v>#REF!</v>
      </c>
      <c r="D4" s="43" t="e">
        <f>IF(B4&gt;2,2*C4,B4*C4)</f>
        <v>#REF!</v>
      </c>
      <c r="E4" s="45" t="e">
        <f>'к среднему по РА'!#REF!</f>
        <v>#REF!</v>
      </c>
      <c r="F4" s="24" t="e">
        <f>коэффициенты!#REF!</f>
        <v>#REF!</v>
      </c>
      <c r="G4" s="51" t="e">
        <f>IF(E4&gt;2,2*F4,E4*F4)</f>
        <v>#REF!</v>
      </c>
      <c r="H4" s="45" t="e">
        <f>'к среднему по РА'!G4</f>
        <v>#REF!</v>
      </c>
      <c r="I4" s="45" t="e">
        <f>коэффициенты!G4</f>
        <v>#REF!</v>
      </c>
      <c r="J4" s="43" t="e">
        <f>IF(H4&gt;2,2*I4,H4*I4)</f>
        <v>#REF!</v>
      </c>
      <c r="K4" s="45" t="e">
        <f>'к среднему по РА'!I4</f>
        <v>#REF!</v>
      </c>
      <c r="L4" s="24" t="e">
        <f>коэффициенты!I4</f>
        <v>#REF!</v>
      </c>
      <c r="M4" s="51" t="e">
        <f>IF(K4&gt;2,2*L4,K4*L4)</f>
        <v>#REF!</v>
      </c>
      <c r="N4" s="45">
        <f>'к среднему по РА'!K4</f>
        <v>0</v>
      </c>
      <c r="O4" s="45" t="e">
        <f>коэффициенты!#REF!</f>
        <v>#REF!</v>
      </c>
      <c r="P4" s="43" t="e">
        <f>IF(N4&gt;2,2*O4,N4*O4)</f>
        <v>#REF!</v>
      </c>
      <c r="Q4" s="179" t="e">
        <f>'к среднему по РА'!M4</f>
        <v>#REF!</v>
      </c>
      <c r="R4" s="180">
        <v>1</v>
      </c>
      <c r="S4" s="51" t="e">
        <f>IF(Q4&gt;2,2*R4,Q4*R4)</f>
        <v>#REF!</v>
      </c>
      <c r="T4" s="45" t="e">
        <f>'к среднему по РА'!O4</f>
        <v>#REF!</v>
      </c>
      <c r="U4" s="45" t="e">
        <f>коэффициенты!M4</f>
        <v>#REF!</v>
      </c>
      <c r="V4" s="49" t="e">
        <f>IF(T4&gt;2,2*U4,T4*U4)</f>
        <v>#REF!</v>
      </c>
      <c r="W4" s="179" t="e">
        <f>'к среднему по РА'!#REF!</f>
        <v>#REF!</v>
      </c>
      <c r="X4" s="180">
        <v>1</v>
      </c>
      <c r="Y4" s="51" t="e">
        <f>IF(W4&gt;2,2*X4,W4*X4)</f>
        <v>#REF!</v>
      </c>
      <c r="Z4" s="45" t="e">
        <f>'к среднему по РА'!Q4</f>
        <v>#REF!</v>
      </c>
      <c r="AA4" s="45" t="e">
        <f>коэффициенты!O4</f>
        <v>#REF!</v>
      </c>
      <c r="AB4" s="49" t="e">
        <f>IF(Z4&gt;2,2*AA4,Z4*AA4)</f>
        <v>#REF!</v>
      </c>
      <c r="AC4" s="179" t="e">
        <f>'к среднему по РА'!S4</f>
        <v>#REF!</v>
      </c>
      <c r="AD4" s="180">
        <v>1</v>
      </c>
      <c r="AE4" s="51" t="e">
        <f>IF(AC4&gt;2,2*AD4,AC4*AD4)</f>
        <v>#REF!</v>
      </c>
      <c r="AF4" s="45"/>
      <c r="AG4" s="45"/>
      <c r="AH4" s="49"/>
      <c r="AI4" s="45"/>
      <c r="AJ4" s="24"/>
      <c r="AK4" s="51"/>
      <c r="AL4" s="45"/>
      <c r="AM4" s="45"/>
      <c r="AN4" s="49"/>
      <c r="AO4" s="45"/>
      <c r="AP4" s="24"/>
      <c r="AQ4" s="51"/>
      <c r="AR4" s="45" t="e">
        <f>'к среднему по РА'!AC4</f>
        <v>#REF!</v>
      </c>
      <c r="AS4" s="45" t="e">
        <f>коэффициенты!AA4</f>
        <v>#REF!</v>
      </c>
      <c r="AT4" s="49" t="e">
        <f>IF(AR4&gt;2,2*AS4,AR4*AS4)</f>
        <v>#REF!</v>
      </c>
      <c r="AU4" s="45" t="e">
        <f>'к среднему по РА'!AE4</f>
        <v>#REF!</v>
      </c>
      <c r="AV4" s="45" t="e">
        <f>коэффициенты!AC4</f>
        <v>#REF!</v>
      </c>
      <c r="AW4" s="51" t="e">
        <f>IF(AU4&gt;2,2*AV4,AU4*AV4)</f>
        <v>#REF!</v>
      </c>
      <c r="AX4" s="45">
        <f>'к среднему по РА'!AG4</f>
        <v>0</v>
      </c>
      <c r="AY4" s="45">
        <f>коэффициенты!AE4</f>
        <v>0</v>
      </c>
      <c r="AZ4" s="49">
        <f>IF(AX4&gt;2,2*AY4,AX4*AY4)</f>
        <v>0</v>
      </c>
      <c r="BA4" s="45" t="e">
        <f>'к среднему по РА'!AI4</f>
        <v>#REF!</v>
      </c>
      <c r="BB4" s="45">
        <f>коэффициенты!AG4</f>
        <v>0</v>
      </c>
      <c r="BC4" s="51" t="e">
        <f>IF(BA4&gt;2,2*BB4,BA4*BB4)</f>
        <v>#REF!</v>
      </c>
      <c r="BD4" s="45" t="e">
        <f>'к среднему по РА'!AK4</f>
        <v>#REF!</v>
      </c>
      <c r="BE4" s="45" t="e">
        <f>коэффициенты!AI4</f>
        <v>#REF!</v>
      </c>
      <c r="BF4" s="49" t="e">
        <f>IF(BD4&gt;2,2*BE4,BD4*BE4)</f>
        <v>#REF!</v>
      </c>
      <c r="BG4" s="45" t="e">
        <f>'к среднему по РА'!#REF!</f>
        <v>#REF!</v>
      </c>
      <c r="BH4" s="45" t="e">
        <f>коэффициенты!#REF!</f>
        <v>#REF!</v>
      </c>
      <c r="BI4" s="51" t="e">
        <f>IF(BG4&gt;2,2*BH4,BG4*BH4)</f>
        <v>#REF!</v>
      </c>
      <c r="BJ4" s="45" t="e">
        <f>'к среднему по РА'!AM4</f>
        <v>#REF!</v>
      </c>
      <c r="BK4" s="45" t="e">
        <f>коэффициенты!AK4</f>
        <v>#REF!</v>
      </c>
      <c r="BL4" s="49" t="e">
        <f>IF(BJ4&gt;2,2*BK4,BJ4*BK4)</f>
        <v>#REF!</v>
      </c>
      <c r="BM4" s="45" t="e">
        <f>'к среднему по РА'!AO4</f>
        <v>#REF!</v>
      </c>
      <c r="BN4" s="45" t="e">
        <f>коэффициенты!AM4</f>
        <v>#REF!</v>
      </c>
      <c r="BO4" s="51" t="e">
        <f>IF(BM4&gt;2,2*BN4,BM4*BN4)</f>
        <v>#REF!</v>
      </c>
      <c r="BP4" s="45" t="e">
        <f>'к среднему по РА'!AQ4</f>
        <v>#REF!</v>
      </c>
      <c r="BQ4" s="45" t="e">
        <f>коэффициенты!AO4</f>
        <v>#REF!</v>
      </c>
      <c r="BR4" s="49" t="e">
        <f>IF(BP4&gt;2,2*BQ4,BP4*BQ4)</f>
        <v>#REF!</v>
      </c>
      <c r="BS4" s="45" t="e">
        <f>'к среднему по РА'!AS4</f>
        <v>#REF!</v>
      </c>
      <c r="BT4" s="45" t="e">
        <f>коэффициенты!AQ4</f>
        <v>#REF!</v>
      </c>
      <c r="BU4" s="51" t="e">
        <f>IF(BS4&gt;2,2*BT4,BS4*BT4)</f>
        <v>#REF!</v>
      </c>
      <c r="BV4" s="45" t="e">
        <f>'к среднему по РА'!AY4</f>
        <v>#REF!</v>
      </c>
      <c r="BW4" s="45" t="e">
        <f>коэффициенты!#REF!</f>
        <v>#REF!</v>
      </c>
      <c r="BX4" s="49" t="e">
        <f>IF(BV4&gt;2,2*BW4,BV4*BW4)</f>
        <v>#REF!</v>
      </c>
      <c r="BY4" s="45" t="e">
        <f>'к среднему по РА'!#REF!</f>
        <v>#REF!</v>
      </c>
      <c r="BZ4" s="45" t="e">
        <f>коэффициенты!#REF!</f>
        <v>#REF!</v>
      </c>
      <c r="CA4" s="179" t="e">
        <f>'к среднему по РА'!#REF!</f>
        <v>#REF!</v>
      </c>
      <c r="CB4" s="179">
        <v>1</v>
      </c>
      <c r="CC4" s="51" t="e">
        <f>IF(CA4&gt;2,2*CB4,CA4*CB4)</f>
        <v>#REF!</v>
      </c>
      <c r="CD4" s="45" t="e">
        <f>'к среднему по РА'!BG4</f>
        <v>#REF!</v>
      </c>
      <c r="CE4" s="45" t="e">
        <f>коэффициенты!AS4</f>
        <v>#REF!</v>
      </c>
      <c r="CF4" s="49" t="e">
        <f>IF(CD4&gt;2,2*CE4,CD4*CE4)</f>
        <v>#REF!</v>
      </c>
      <c r="CG4" s="45" t="e">
        <f>'к среднему по РА'!#REF!</f>
        <v>#REF!</v>
      </c>
      <c r="CH4" s="45" t="e">
        <f>коэффициенты!AU4</f>
        <v>#REF!</v>
      </c>
      <c r="CI4" s="51" t="e">
        <f>IF(CG4&gt;2,2*CH4,CG4*CH4)</f>
        <v>#REF!</v>
      </c>
      <c r="CJ4" s="45" t="e">
        <f>'к среднему по РА'!BI4</f>
        <v>#REF!</v>
      </c>
      <c r="CK4" s="45" t="e">
        <f>коэффициенты!AW4</f>
        <v>#REF!</v>
      </c>
      <c r="CL4" s="49" t="e">
        <f>IF(CJ4&gt;2,2*CK4,CJ4*CK4)</f>
        <v>#REF!</v>
      </c>
      <c r="CM4" s="45" t="e">
        <f>'к среднему по РА'!#REF!</f>
        <v>#REF!</v>
      </c>
      <c r="CN4" s="45" t="e">
        <f>коэффициенты!#REF!</f>
        <v>#REF!</v>
      </c>
      <c r="CO4" s="51" t="e">
        <f>IF(CM4&gt;2,2*CN4,CM4*CN4)</f>
        <v>#REF!</v>
      </c>
      <c r="CP4" s="45" t="e">
        <f>'к среднему по РА'!#REF!</f>
        <v>#REF!</v>
      </c>
      <c r="CQ4" s="45" t="e">
        <f>коэффициенты!AY4</f>
        <v>#REF!</v>
      </c>
      <c r="CR4" s="101" t="e">
        <f>CP4*CQ4</f>
        <v>#REF!</v>
      </c>
      <c r="CS4" s="45" t="e">
        <f>'к среднему по РА'!#REF!</f>
        <v>#REF!</v>
      </c>
      <c r="CT4" s="45" t="e">
        <f>коэффициенты!#REF!</f>
        <v>#REF!</v>
      </c>
      <c r="CU4" s="50" t="e">
        <f>CT4*CS4</f>
        <v>#REF!</v>
      </c>
      <c r="CV4" s="45" t="e">
        <f>'к среднему по РА'!BK4</f>
        <v>#REF!</v>
      </c>
      <c r="CW4" s="45" t="e">
        <f>коэффициенты!BA4</f>
        <v>#REF!</v>
      </c>
      <c r="CX4" s="49" t="e">
        <f>IF(CV4&gt;2,2*CW4,CV4*CW4)</f>
        <v>#REF!</v>
      </c>
      <c r="CY4" s="45" t="e">
        <f>'к среднему по РА'!#REF!</f>
        <v>#REF!</v>
      </c>
      <c r="CZ4" s="45" t="e">
        <f>коэффициенты!#REF!</f>
        <v>#REF!</v>
      </c>
      <c r="DA4" s="51" t="e">
        <f>IF(CY4&gt;2,2*CZ4,CY4*CZ4)</f>
        <v>#REF!</v>
      </c>
      <c r="DB4" s="45">
        <f>'к среднему по РА'!BM4</f>
        <v>0</v>
      </c>
      <c r="DC4" s="45" t="e">
        <f>коэффициенты!BC4</f>
        <v>#REF!</v>
      </c>
      <c r="DD4" s="49" t="e">
        <f>IF(DB4&gt;2,2*DC4,DB4*DC4)</f>
        <v>#REF!</v>
      </c>
      <c r="DE4" s="45" t="e">
        <f>'к среднему по РА'!#REF!</f>
        <v>#REF!</v>
      </c>
      <c r="DF4" s="45" t="e">
        <f>коэффициенты!#REF!</f>
        <v>#REF!</v>
      </c>
      <c r="DG4" s="51" t="e">
        <f>IF(DE4&gt;2,2*DF4,DE4*DF4)</f>
        <v>#REF!</v>
      </c>
      <c r="DH4" s="45" t="e">
        <f>'к среднему по РА'!#REF!</f>
        <v>#REF!</v>
      </c>
      <c r="DI4" s="45" t="e">
        <f>коэффициенты!#REF!</f>
        <v>#REF!</v>
      </c>
      <c r="DJ4" s="49" t="e">
        <f>IF(DH4&gt;2,2*DI4,DH4*DI4)</f>
        <v>#REF!</v>
      </c>
      <c r="DK4" s="45" t="e">
        <f>'к среднему по РА'!#REF!</f>
        <v>#REF!</v>
      </c>
      <c r="DL4" s="45" t="e">
        <f>коэффициенты!BG4</f>
        <v>#REF!</v>
      </c>
      <c r="DM4" s="49" t="e">
        <f>IF(DK4&gt;2,2*DL4,DK4*DL4)</f>
        <v>#REF!</v>
      </c>
      <c r="DN4" s="45" t="e">
        <f>'к среднему по РА'!#REF!</f>
        <v>#REF!</v>
      </c>
      <c r="DO4" s="45" t="e">
        <f>коэффициенты!#REF!</f>
        <v>#REF!</v>
      </c>
      <c r="DP4" s="51" t="e">
        <f>IF(DN4&gt;2,2*DO4,DN4*DO4)</f>
        <v>#REF!</v>
      </c>
      <c r="DQ4" s="45" t="e">
        <f>'к среднему по РА'!#REF!</f>
        <v>#REF!</v>
      </c>
      <c r="DR4" s="45" t="e">
        <f>коэффициенты!BI4</f>
        <v>#REF!</v>
      </c>
      <c r="DS4" s="49" t="e">
        <f t="shared" ref="DS4:DS14" si="0">IF(DQ4&gt;2,2*DR4,DQ4*DR4)</f>
        <v>#REF!</v>
      </c>
      <c r="DT4" s="45"/>
      <c r="DU4" s="45"/>
      <c r="DV4" s="51">
        <f>IF(DT4&gt;2,2*DU4,DT4*DU4)</f>
        <v>0</v>
      </c>
      <c r="DW4" s="45" t="e">
        <f>'к среднему по РА'!#REF!</f>
        <v>#REF!</v>
      </c>
      <c r="DX4" s="45" t="e">
        <f>коэффициенты!#REF!</f>
        <v>#REF!</v>
      </c>
      <c r="DY4" s="49" t="e">
        <f t="shared" ref="DY4:DY14" si="1">IF(DW4&gt;2,2*DX4,DW4*DX4)</f>
        <v>#REF!</v>
      </c>
      <c r="DZ4" s="45" t="e">
        <f>'к среднему по РА'!#REF!</f>
        <v>#REF!</v>
      </c>
      <c r="EA4" s="45">
        <f>коэффициенты!BK4</f>
        <v>0</v>
      </c>
      <c r="EB4" s="49" t="e">
        <f>IF(DZ4&gt;2,2*EA4,DZ4*EA4)</f>
        <v>#REF!</v>
      </c>
      <c r="EC4" s="45" t="e">
        <f>'к среднему по РА'!#REF!</f>
        <v>#REF!</v>
      </c>
      <c r="ED4" s="45" t="e">
        <f>коэффициенты!#REF!</f>
        <v>#REF!</v>
      </c>
      <c r="EE4" s="49" t="e">
        <f>IF(EC4&gt;2,2*ED4,EC4*ED4)</f>
        <v>#REF!</v>
      </c>
      <c r="EF4" s="45" t="e">
        <f>'к среднему по РА'!#REF!</f>
        <v>#REF!</v>
      </c>
      <c r="EG4" s="45" t="e">
        <f>коэффициенты!#REF!</f>
        <v>#REF!</v>
      </c>
      <c r="EH4" s="49" t="e">
        <f>IF(EF4&gt;2,2*EG4,EF4*EG4)</f>
        <v>#REF!</v>
      </c>
      <c r="EI4" s="45" t="e">
        <f>'к среднему по РА'!#REF!</f>
        <v>#REF!</v>
      </c>
      <c r="EJ4" s="45" t="e">
        <f>коэффициенты!#REF!</f>
        <v>#REF!</v>
      </c>
      <c r="EK4" s="49" t="e">
        <f>IF(EI4&gt;2,2*EJ4,EI4*EJ4)</f>
        <v>#REF!</v>
      </c>
      <c r="EL4" s="45" t="e">
        <f>'к среднему по РА'!#REF!</f>
        <v>#REF!</v>
      </c>
      <c r="EM4" s="45" t="e">
        <f>коэффициенты!#REF!</f>
        <v>#REF!</v>
      </c>
      <c r="EN4" s="51" t="e">
        <f>IF(EL4&gt;2,2*EM4,EL4*EM4)</f>
        <v>#REF!</v>
      </c>
      <c r="EO4" s="45" t="e">
        <f>'к среднему по РА'!#REF!</f>
        <v>#REF!</v>
      </c>
      <c r="EP4" s="45" t="e">
        <f>коэффициенты!#REF!</f>
        <v>#REF!</v>
      </c>
      <c r="EQ4" s="49" t="e">
        <f>IF(EO4&gt;2,2*EP4,EO4*EP4)</f>
        <v>#REF!</v>
      </c>
      <c r="ER4" s="45" t="e">
        <f>'к среднему по РА'!#REF!</f>
        <v>#REF!</v>
      </c>
      <c r="ES4" s="45" t="e">
        <f>коэффициенты!#REF!</f>
        <v>#REF!</v>
      </c>
      <c r="ET4" s="51" t="e">
        <f>IF(ER4&gt;2,2*ES4,ER4*ES4)</f>
        <v>#REF!</v>
      </c>
      <c r="EU4" s="96" t="e">
        <f>'к среднему по РА'!#REF!</f>
        <v>#REF!</v>
      </c>
      <c r="EV4" s="98" t="e">
        <f>коэффициенты!#REF!</f>
        <v>#REF!</v>
      </c>
      <c r="EW4" s="49" t="e">
        <f>IF(EU4&gt;2,2*EV4,EU4*EV4)</f>
        <v>#REF!</v>
      </c>
      <c r="EX4" s="84">
        <v>15</v>
      </c>
      <c r="EY4" s="165">
        <v>0</v>
      </c>
      <c r="EZ4" s="84">
        <f>EX4+EY4</f>
        <v>15</v>
      </c>
      <c r="FA4" s="166">
        <f>EX4/EZ4</f>
        <v>1</v>
      </c>
      <c r="FB4" s="167">
        <f>FA4/$FA$15</f>
        <v>1</v>
      </c>
      <c r="FC4" s="125">
        <v>7</v>
      </c>
      <c r="FD4" s="126">
        <v>7</v>
      </c>
      <c r="FE4" s="65">
        <f>IF(FD4=0,0,FD4/FC4)</f>
        <v>1</v>
      </c>
      <c r="FF4" s="88">
        <f>IF(FD4=0,0,FE4/$FE$15)</f>
        <v>1</v>
      </c>
      <c r="FG4" s="91" t="e">
        <f>(D4+J4+P4+V4+AB4+BX4+CF4+CL4+CR4+CX4+DD4+DM4+DS4+EB4+EE4+EH4+EW4)/17</f>
        <v>#REF!</v>
      </c>
      <c r="FH4" s="91" t="e">
        <f>(G4+M4+S4+Y4+AE4+CC4+CI4+CO4+CU4+DA4+DG4+DP4)/12</f>
        <v>#REF!</v>
      </c>
      <c r="FI4" s="99" t="e">
        <f>(0.5*$FG4)+0.4*$FH4+0.04*$FB4+0.06*$FF4</f>
        <v>#REF!</v>
      </c>
      <c r="FJ4" s="99" t="e">
        <f t="shared" ref="FJ4:FJ14" si="2">(0.5*FG4)</f>
        <v>#REF!</v>
      </c>
      <c r="FK4" s="99" t="e">
        <f>0.4*$FH4</f>
        <v>#REF!</v>
      </c>
      <c r="FL4" s="99">
        <f>0.04*$FB4</f>
        <v>0.04</v>
      </c>
      <c r="FM4" s="99">
        <f>0.06*$FF4</f>
        <v>0.06</v>
      </c>
      <c r="FN4" s="92" t="e">
        <f>RANK(FI4,FI$4:FI$14,0)</f>
        <v>#REF!</v>
      </c>
      <c r="FO4" s="46">
        <v>5</v>
      </c>
    </row>
    <row r="5" spans="1:171" s="46" customFormat="1" ht="21" customHeight="1">
      <c r="A5" s="47" t="s">
        <v>33</v>
      </c>
      <c r="B5" s="45" t="e">
        <f>'к среднему по РА'!E5</f>
        <v>#REF!</v>
      </c>
      <c r="C5" s="45" t="e">
        <f>коэффициенты!E5</f>
        <v>#REF!</v>
      </c>
      <c r="D5" s="43" t="e">
        <f t="shared" ref="D5:D14" si="3">IF(B5&gt;2,2*C5,B5*C5)</f>
        <v>#REF!</v>
      </c>
      <c r="E5" s="45" t="e">
        <f>'к среднему по РА'!#REF!</f>
        <v>#REF!</v>
      </c>
      <c r="F5" s="24" t="e">
        <f>коэффициенты!#REF!</f>
        <v>#REF!</v>
      </c>
      <c r="G5" s="51" t="e">
        <f t="shared" ref="G5:G14" si="4">IF(E5&gt;2,2*F5,E5*F5)</f>
        <v>#REF!</v>
      </c>
      <c r="H5" s="45" t="e">
        <f>'к среднему по РА'!G5</f>
        <v>#REF!</v>
      </c>
      <c r="I5" s="45" t="e">
        <f>коэффициенты!G5</f>
        <v>#REF!</v>
      </c>
      <c r="J5" s="43" t="e">
        <f t="shared" ref="J5:J14" si="5">IF(H5&gt;2,2*I5,H5*I5)</f>
        <v>#REF!</v>
      </c>
      <c r="K5" s="45" t="e">
        <f>'к среднему по РА'!I5</f>
        <v>#REF!</v>
      </c>
      <c r="L5" s="24" t="e">
        <f>коэффициенты!I5</f>
        <v>#REF!</v>
      </c>
      <c r="M5" s="51" t="e">
        <f t="shared" ref="M5:M14" si="6">IF(K5&gt;2,2*L5,K5*L5)</f>
        <v>#REF!</v>
      </c>
      <c r="N5" s="45">
        <f>'к среднему по РА'!K5</f>
        <v>0</v>
      </c>
      <c r="O5" s="45" t="e">
        <f>коэффициенты!#REF!</f>
        <v>#REF!</v>
      </c>
      <c r="P5" s="43" t="e">
        <f t="shared" ref="P5:P14" si="7">IF(N5&gt;2,2*O5,N5*O5)</f>
        <v>#REF!</v>
      </c>
      <c r="Q5" s="179" t="e">
        <f>'к среднему по РА'!M5</f>
        <v>#REF!</v>
      </c>
      <c r="R5" s="180">
        <v>1</v>
      </c>
      <c r="S5" s="51" t="e">
        <f t="shared" ref="S5:S14" si="8">IF(Q5&gt;2,2*R5,Q5*R5)</f>
        <v>#REF!</v>
      </c>
      <c r="T5" s="45" t="e">
        <f>'к среднему по РА'!O5</f>
        <v>#REF!</v>
      </c>
      <c r="U5" s="45" t="e">
        <f>коэффициенты!M5</f>
        <v>#REF!</v>
      </c>
      <c r="V5" s="49" t="e">
        <f t="shared" ref="V5:V14" si="9">IF(T5&gt;2,2*U5,T5*U5)</f>
        <v>#REF!</v>
      </c>
      <c r="W5" s="179" t="e">
        <f>'к среднему по РА'!#REF!</f>
        <v>#REF!</v>
      </c>
      <c r="X5" s="180">
        <v>1</v>
      </c>
      <c r="Y5" s="51" t="e">
        <f t="shared" ref="Y5:Y14" si="10">IF(W5&gt;2,2*X5,W5*X5)</f>
        <v>#REF!</v>
      </c>
      <c r="Z5" s="45" t="e">
        <f>'к среднему по РА'!Q5</f>
        <v>#REF!</v>
      </c>
      <c r="AA5" s="45" t="e">
        <f>коэффициенты!O5</f>
        <v>#REF!</v>
      </c>
      <c r="AB5" s="49" t="e">
        <f t="shared" ref="AB5:AB14" si="11">IF(Z5&gt;2,2*AA5,Z5*AA5)</f>
        <v>#REF!</v>
      </c>
      <c r="AC5" s="179" t="e">
        <f>'к среднему по РА'!S5</f>
        <v>#REF!</v>
      </c>
      <c r="AD5" s="180">
        <v>1</v>
      </c>
      <c r="AE5" s="51" t="e">
        <f t="shared" ref="AE5:AE14" si="12">IF(AC5&gt;2,2*AD5,AC5*AD5)</f>
        <v>#REF!</v>
      </c>
      <c r="AF5" s="45" t="e">
        <f>'к среднему по РА'!Y5</f>
        <v>#REF!</v>
      </c>
      <c r="AG5" s="45" t="e">
        <f>коэффициенты!S5</f>
        <v>#REF!</v>
      </c>
      <c r="AH5" s="49" t="e">
        <f t="shared" ref="AH5:AH14" si="13">IF(AF5&gt;2,2*AG5,AF5*AG5)</f>
        <v>#REF!</v>
      </c>
      <c r="AI5" s="179" t="e">
        <f>'к среднему по РА'!AA5</f>
        <v>#REF!</v>
      </c>
      <c r="AJ5" s="24" t="e">
        <f>коэффициенты!U5</f>
        <v>#REF!</v>
      </c>
      <c r="AK5" s="51" t="e">
        <f t="shared" ref="AK5:AK14" si="14">IF(AI5&gt;2,2*AJ5,AI5*AJ5)</f>
        <v>#REF!</v>
      </c>
      <c r="AL5" s="45" t="e">
        <f>'к среднему по РА'!U5</f>
        <v>#REF!</v>
      </c>
      <c r="AM5" s="45" t="e">
        <f>коэффициенты!W5</f>
        <v>#REF!</v>
      </c>
      <c r="AN5" s="49" t="e">
        <f t="shared" ref="AN5:AN14" si="15">IF(AL5&gt;2,2*AM5,AL5*AM5)</f>
        <v>#REF!</v>
      </c>
      <c r="AO5" s="179" t="e">
        <f>'к среднему по РА'!W5</f>
        <v>#REF!</v>
      </c>
      <c r="AP5" s="24" t="e">
        <f>коэффициенты!Y5</f>
        <v>#REF!</v>
      </c>
      <c r="AQ5" s="51" t="e">
        <f t="shared" ref="AQ5:AQ14" si="16">IF(AO5&gt;2,2*AP5,AO5*AP5)</f>
        <v>#REF!</v>
      </c>
      <c r="AR5" s="45" t="e">
        <f>'к среднему по РА'!AC5</f>
        <v>#REF!</v>
      </c>
      <c r="AS5" s="45" t="e">
        <f>коэффициенты!AA5</f>
        <v>#REF!</v>
      </c>
      <c r="AT5" s="49" t="e">
        <f t="shared" ref="AT5:AT14" si="17">IF(AR5&gt;2,2*AS5,AR5*AS5)</f>
        <v>#REF!</v>
      </c>
      <c r="AU5" s="45" t="e">
        <f>'к среднему по РА'!AE5</f>
        <v>#REF!</v>
      </c>
      <c r="AV5" s="45" t="e">
        <f>коэффициенты!AC5</f>
        <v>#REF!</v>
      </c>
      <c r="AW5" s="51" t="e">
        <f t="shared" ref="AW5:AW14" si="18">IF(AU5&gt;2,2*AV5,AU5*AV5)</f>
        <v>#REF!</v>
      </c>
      <c r="AX5" s="45" t="e">
        <f>'к среднему по РА'!AG5</f>
        <v>#REF!</v>
      </c>
      <c r="AY5" s="45" t="e">
        <f>коэффициенты!AE5</f>
        <v>#REF!</v>
      </c>
      <c r="AZ5" s="49" t="e">
        <f t="shared" ref="AZ5:AZ14" si="19">IF(AX5&gt;2,2*AY5,AX5*AY5)</f>
        <v>#REF!</v>
      </c>
      <c r="BA5" s="45" t="e">
        <f>'к среднему по РА'!AI5</f>
        <v>#REF!</v>
      </c>
      <c r="BB5" s="45" t="e">
        <f>коэффициенты!AG5</f>
        <v>#REF!</v>
      </c>
      <c r="BC5" s="51" t="e">
        <f t="shared" ref="BC5:BC14" si="20">IF(BA5&gt;2,2*BB5,BA5*BB5)</f>
        <v>#REF!</v>
      </c>
      <c r="BD5" s="45" t="e">
        <f>'к среднему по РА'!AK5</f>
        <v>#REF!</v>
      </c>
      <c r="BE5" s="45" t="e">
        <f>коэффициенты!AI5</f>
        <v>#REF!</v>
      </c>
      <c r="BF5" s="49" t="e">
        <f t="shared" ref="BF5:BF14" si="21">IF(BD5&gt;2,2*BE5,BD5*BE5)</f>
        <v>#REF!</v>
      </c>
      <c r="BG5" s="45" t="e">
        <f>'к среднему по РА'!#REF!</f>
        <v>#REF!</v>
      </c>
      <c r="BH5" s="45" t="e">
        <f>коэффициенты!#REF!</f>
        <v>#REF!</v>
      </c>
      <c r="BI5" s="51" t="e">
        <f t="shared" ref="BI5:BI14" si="22">IF(BG5&gt;2,2*BH5,BG5*BH5)</f>
        <v>#REF!</v>
      </c>
      <c r="BJ5" s="45" t="e">
        <f>'к среднему по РА'!AM5</f>
        <v>#REF!</v>
      </c>
      <c r="BK5" s="45" t="e">
        <f>коэффициенты!AK5</f>
        <v>#REF!</v>
      </c>
      <c r="BL5" s="49" t="e">
        <f t="shared" ref="BL5:BL14" si="23">IF(BJ5&gt;2,2*BK5,BJ5*BK5)</f>
        <v>#REF!</v>
      </c>
      <c r="BM5" s="45" t="e">
        <f>'к среднему по РА'!AO5</f>
        <v>#REF!</v>
      </c>
      <c r="BN5" s="45" t="e">
        <f>коэффициенты!AM5</f>
        <v>#REF!</v>
      </c>
      <c r="BO5" s="51" t="e">
        <f t="shared" ref="BO5:BO14" si="24">IF(BM5&gt;2,2*BN5,BM5*BN5)</f>
        <v>#REF!</v>
      </c>
      <c r="BP5" s="45" t="e">
        <f>'к среднему по РА'!AQ5</f>
        <v>#REF!</v>
      </c>
      <c r="BQ5" s="45" t="e">
        <f>коэффициенты!AO5</f>
        <v>#REF!</v>
      </c>
      <c r="BR5" s="49" t="e">
        <f t="shared" ref="BR5:BR14" si="25">IF(BP5&gt;2,2*BQ5,BP5*BQ5)</f>
        <v>#REF!</v>
      </c>
      <c r="BS5" s="45" t="e">
        <f>'к среднему по РА'!AS5</f>
        <v>#REF!</v>
      </c>
      <c r="BT5" s="45" t="e">
        <f>коэффициенты!AQ5</f>
        <v>#REF!</v>
      </c>
      <c r="BU5" s="51" t="e">
        <f t="shared" ref="BU5:BU14" si="26">IF(BS5&gt;2,2*BT5,BS5*BT5)</f>
        <v>#REF!</v>
      </c>
      <c r="BV5" s="45" t="e">
        <f>'к среднему по РА'!AY5</f>
        <v>#REF!</v>
      </c>
      <c r="BW5" s="45" t="e">
        <f>коэффициенты!#REF!</f>
        <v>#REF!</v>
      </c>
      <c r="BX5" s="49" t="e">
        <f t="shared" ref="BX5:BX14" si="27">IF(BV5&gt;2,2*BW5,BV5*BW5)</f>
        <v>#REF!</v>
      </c>
      <c r="BY5" s="45" t="e">
        <f>'к среднему по РА'!#REF!</f>
        <v>#REF!</v>
      </c>
      <c r="BZ5" s="45" t="e">
        <f>коэффициенты!#REF!</f>
        <v>#REF!</v>
      </c>
      <c r="CA5" s="179" t="e">
        <f>'к среднему по РА'!#REF!</f>
        <v>#REF!</v>
      </c>
      <c r="CB5" s="179">
        <v>1</v>
      </c>
      <c r="CC5" s="51" t="e">
        <f t="shared" ref="CC5:CC14" si="28">IF(CA5&gt;2,2*CB5,CA5*CB5)</f>
        <v>#REF!</v>
      </c>
      <c r="CD5" s="45" t="e">
        <f>'к среднему по РА'!BG5</f>
        <v>#REF!</v>
      </c>
      <c r="CE5" s="45" t="e">
        <f>коэффициенты!AS5</f>
        <v>#REF!</v>
      </c>
      <c r="CF5" s="49" t="e">
        <f t="shared" ref="CF5:CF14" si="29">IF(CD5&gt;2,2*CE5,CD5*CE5)</f>
        <v>#REF!</v>
      </c>
      <c r="CG5" s="45" t="e">
        <f>'к среднему по РА'!#REF!</f>
        <v>#REF!</v>
      </c>
      <c r="CH5" s="45" t="e">
        <f>коэффициенты!AU5</f>
        <v>#REF!</v>
      </c>
      <c r="CI5" s="51" t="e">
        <f t="shared" ref="CI5:CI14" si="30">IF(CG5&gt;2,2*CH5,CG5*CH5)</f>
        <v>#REF!</v>
      </c>
      <c r="CJ5" s="45" t="e">
        <f>'к среднему по РА'!BI5</f>
        <v>#REF!</v>
      </c>
      <c r="CK5" s="45" t="e">
        <f>коэффициенты!AW5</f>
        <v>#REF!</v>
      </c>
      <c r="CL5" s="49" t="e">
        <f t="shared" ref="CL5:CL14" si="31">IF(CJ5&gt;2,2*CK5,CJ5*CK5)</f>
        <v>#REF!</v>
      </c>
      <c r="CM5" s="45" t="e">
        <f>'к среднему по РА'!#REF!</f>
        <v>#REF!</v>
      </c>
      <c r="CN5" s="45" t="e">
        <f>коэффициенты!#REF!</f>
        <v>#REF!</v>
      </c>
      <c r="CO5" s="51" t="e">
        <f t="shared" ref="CO5:CO14" si="32">IF(CM5&gt;2,2*CN5,CM5*CN5)</f>
        <v>#REF!</v>
      </c>
      <c r="CP5" s="45" t="e">
        <f>'к среднему по РА'!#REF!</f>
        <v>#REF!</v>
      </c>
      <c r="CQ5" s="45" t="e">
        <f>коэффициенты!AY5</f>
        <v>#REF!</v>
      </c>
      <c r="CR5" s="101" t="e">
        <f t="shared" ref="CR5:CR14" si="33">CP5*CQ5</f>
        <v>#REF!</v>
      </c>
      <c r="CS5" s="45" t="e">
        <f>'к среднему по РА'!#REF!</f>
        <v>#REF!</v>
      </c>
      <c r="CT5" s="45" t="e">
        <f>коэффициенты!#REF!</f>
        <v>#REF!</v>
      </c>
      <c r="CU5" s="50" t="e">
        <f t="shared" ref="CU5:CU14" si="34">CT5*CS5</f>
        <v>#REF!</v>
      </c>
      <c r="CV5" s="45" t="e">
        <f>'к среднему по РА'!BK5</f>
        <v>#REF!</v>
      </c>
      <c r="CW5" s="45" t="e">
        <f>коэффициенты!BA5</f>
        <v>#REF!</v>
      </c>
      <c r="CX5" s="49" t="e">
        <f t="shared" ref="CX5:CX14" si="35">IF(CV5&gt;2,2*CW5,CV5*CW5)</f>
        <v>#REF!</v>
      </c>
      <c r="CY5" s="45" t="e">
        <f>'к среднему по РА'!#REF!</f>
        <v>#REF!</v>
      </c>
      <c r="CZ5" s="45" t="e">
        <f>коэффициенты!#REF!</f>
        <v>#REF!</v>
      </c>
      <c r="DA5" s="51" t="e">
        <f t="shared" ref="DA5:DA14" si="36">IF(CY5&gt;2,2*CZ5,CY5*CZ5)</f>
        <v>#REF!</v>
      </c>
      <c r="DB5" s="45" t="e">
        <f>'к среднему по РА'!BM5</f>
        <v>#REF!</v>
      </c>
      <c r="DC5" s="45" t="e">
        <f>коэффициенты!BC5</f>
        <v>#REF!</v>
      </c>
      <c r="DD5" s="49" t="e">
        <f t="shared" ref="DD5:DD14" si="37">IF(DB5&gt;2,2*DC5,DB5*DC5)</f>
        <v>#REF!</v>
      </c>
      <c r="DE5" s="45" t="e">
        <f>'к среднему по РА'!#REF!</f>
        <v>#REF!</v>
      </c>
      <c r="DF5" s="45" t="e">
        <f>коэффициенты!#REF!</f>
        <v>#REF!</v>
      </c>
      <c r="DG5" s="51" t="e">
        <f t="shared" ref="DG5:DG14" si="38">IF(DE5&gt;2,2*DF5,DE5*DF5)</f>
        <v>#REF!</v>
      </c>
      <c r="DH5" s="45" t="e">
        <f>'к среднему по РА'!#REF!</f>
        <v>#REF!</v>
      </c>
      <c r="DI5" s="45" t="e">
        <f>коэффициенты!#REF!</f>
        <v>#REF!</v>
      </c>
      <c r="DJ5" s="49" t="e">
        <f t="shared" ref="DJ5:DJ14" si="39">IF(DH5&gt;2,2*DI5,DH5*DI5)</f>
        <v>#REF!</v>
      </c>
      <c r="DK5" s="45" t="e">
        <f>'к среднему по РА'!#REF!</f>
        <v>#REF!</v>
      </c>
      <c r="DL5" s="45" t="e">
        <f>коэффициенты!BG5</f>
        <v>#REF!</v>
      </c>
      <c r="DM5" s="49" t="e">
        <f t="shared" ref="DM5:DM14" si="40">IF(DK5&gt;2,2*DL5,DK5*DL5)</f>
        <v>#REF!</v>
      </c>
      <c r="DN5" s="45" t="e">
        <f>'к среднему по РА'!#REF!</f>
        <v>#REF!</v>
      </c>
      <c r="DO5" s="45" t="e">
        <f>коэффициенты!#REF!</f>
        <v>#REF!</v>
      </c>
      <c r="DP5" s="51" t="e">
        <f t="shared" ref="DP5:DP14" si="41">IF(DN5&gt;2,2*DO5,DN5*DO5)</f>
        <v>#REF!</v>
      </c>
      <c r="DQ5" s="45" t="e">
        <f>'к среднему по РА'!#REF!</f>
        <v>#REF!</v>
      </c>
      <c r="DR5" s="45" t="e">
        <f>коэффициенты!BI5</f>
        <v>#REF!</v>
      </c>
      <c r="DS5" s="49" t="e">
        <f t="shared" si="0"/>
        <v>#REF!</v>
      </c>
      <c r="DT5" s="45"/>
      <c r="DU5" s="45"/>
      <c r="DV5" s="51">
        <f t="shared" ref="DV5:DV14" si="42">IF(DT5&gt;2,2*DU5,DT5*DU5)</f>
        <v>0</v>
      </c>
      <c r="DW5" s="45" t="e">
        <f>'к среднему по РА'!#REF!</f>
        <v>#REF!</v>
      </c>
      <c r="DX5" s="45" t="e">
        <f>коэффициенты!#REF!</f>
        <v>#REF!</v>
      </c>
      <c r="DY5" s="49" t="e">
        <f t="shared" si="1"/>
        <v>#REF!</v>
      </c>
      <c r="DZ5" s="45" t="e">
        <f>'к среднему по РА'!#REF!</f>
        <v>#REF!</v>
      </c>
      <c r="EA5" s="45" t="e">
        <f>коэффициенты!BK5</f>
        <v>#REF!</v>
      </c>
      <c r="EB5" s="49" t="e">
        <f t="shared" ref="EB5:EB14" si="43">IF(DZ5&gt;2,2*EA5,DZ5*EA5)</f>
        <v>#REF!</v>
      </c>
      <c r="EC5" s="45" t="e">
        <f>'к среднему по РА'!#REF!</f>
        <v>#REF!</v>
      </c>
      <c r="ED5" s="45" t="e">
        <f>коэффициенты!#REF!</f>
        <v>#REF!</v>
      </c>
      <c r="EE5" s="49" t="e">
        <f t="shared" ref="EE5:EE14" si="44">IF(EC5&gt;2,2*ED5,EC5*ED5)</f>
        <v>#REF!</v>
      </c>
      <c r="EF5" s="45" t="e">
        <f>'к среднему по РА'!#REF!</f>
        <v>#REF!</v>
      </c>
      <c r="EG5" s="45" t="e">
        <f>коэффициенты!#REF!</f>
        <v>#REF!</v>
      </c>
      <c r="EH5" s="49" t="e">
        <f t="shared" ref="EH5:EH14" si="45">IF(EF5&gt;2,2*EG5,EF5*EG5)</f>
        <v>#REF!</v>
      </c>
      <c r="EI5" s="45" t="e">
        <f>'к среднему по РА'!#REF!</f>
        <v>#REF!</v>
      </c>
      <c r="EJ5" s="45" t="e">
        <f>коэффициенты!#REF!</f>
        <v>#REF!</v>
      </c>
      <c r="EK5" s="49" t="e">
        <f t="shared" ref="EK5:EK14" si="46">IF(EI5&gt;2,2*EJ5,EI5*EJ5)</f>
        <v>#REF!</v>
      </c>
      <c r="EL5" s="45" t="e">
        <f>'к среднему по РА'!#REF!</f>
        <v>#REF!</v>
      </c>
      <c r="EM5" s="45" t="e">
        <f>коэффициенты!#REF!</f>
        <v>#REF!</v>
      </c>
      <c r="EN5" s="51" t="e">
        <f t="shared" ref="EN5:EN14" si="47">IF(EL5&gt;2,2*EM5,EL5*EM5)</f>
        <v>#REF!</v>
      </c>
      <c r="EO5" s="45" t="e">
        <f>'к среднему по РА'!#REF!</f>
        <v>#REF!</v>
      </c>
      <c r="EP5" s="45" t="e">
        <f>коэффициенты!#REF!</f>
        <v>#REF!</v>
      </c>
      <c r="EQ5" s="49" t="e">
        <f t="shared" ref="EQ5:EQ14" si="48">IF(EO5&gt;2,2*EP5,EO5*EP5)</f>
        <v>#REF!</v>
      </c>
      <c r="ER5" s="45" t="e">
        <f>'к среднему по РА'!#REF!</f>
        <v>#REF!</v>
      </c>
      <c r="ES5" s="45" t="e">
        <f>коэффициенты!#REF!</f>
        <v>#REF!</v>
      </c>
      <c r="ET5" s="51" t="e">
        <f t="shared" ref="ET5:ET14" si="49">IF(ER5&gt;2,2*ES5,ER5*ES5)</f>
        <v>#REF!</v>
      </c>
      <c r="EU5" s="96" t="e">
        <f>'к среднему по РА'!#REF!</f>
        <v>#REF!</v>
      </c>
      <c r="EV5" s="98" t="e">
        <f>коэффициенты!#REF!</f>
        <v>#REF!</v>
      </c>
      <c r="EW5" s="49" t="e">
        <f t="shared" ref="EW5:EW14" si="50">IF(EU5&gt;2,2*EV5,EU5*EV5)</f>
        <v>#REF!</v>
      </c>
      <c r="EX5" s="84">
        <v>15</v>
      </c>
      <c r="EY5" s="165">
        <v>0</v>
      </c>
      <c r="EZ5" s="84">
        <f t="shared" ref="EZ5:EZ15" si="51">EX5+EY5</f>
        <v>15</v>
      </c>
      <c r="FA5" s="166">
        <f t="shared" ref="FA5:FA15" si="52">EX5/EZ5</f>
        <v>1</v>
      </c>
      <c r="FB5" s="167">
        <f t="shared" ref="FB5:FB14" si="53">FA5/$FA$15</f>
        <v>1</v>
      </c>
      <c r="FC5" s="125">
        <v>10</v>
      </c>
      <c r="FD5" s="126">
        <v>10</v>
      </c>
      <c r="FE5" s="65">
        <f t="shared" ref="FE5:FE15" si="54">IF(FD5=0,0,FD5/FC5)</f>
        <v>1</v>
      </c>
      <c r="FF5" s="88">
        <f>IF(FD5=0,0,FE5/$FE$15)</f>
        <v>1</v>
      </c>
      <c r="FG5" s="91" t="e">
        <f t="shared" ref="FG5:FG14" si="55">(D5+J5+P5+V5+AB5+BX5+CF5+CL5+CR5+CX5+DD5+DM5+DS5+EB5+EE5+EH5+EW5)/17</f>
        <v>#REF!</v>
      </c>
      <c r="FH5" s="91" t="e">
        <f t="shared" ref="FH5:FH14" si="56">(G5+M5+S5+Y5+AE5+CC5+CI5+CO5+CU5+DA5+DG5+DP5)/12</f>
        <v>#REF!</v>
      </c>
      <c r="FI5" s="99" t="e">
        <f t="shared" ref="FI5:FI14" si="57">(0.5*$FG5)+0.4*$FH5+0.04*$FB5+0.06*$FF5</f>
        <v>#REF!</v>
      </c>
      <c r="FJ5" s="99" t="e">
        <f t="shared" si="2"/>
        <v>#REF!</v>
      </c>
      <c r="FK5" s="99" t="e">
        <f t="shared" ref="FK5:FK14" si="58">0.4*$FH5</f>
        <v>#REF!</v>
      </c>
      <c r="FL5" s="99">
        <f t="shared" ref="FL5:FL14" si="59">0.04*$FB5</f>
        <v>0.04</v>
      </c>
      <c r="FM5" s="99">
        <f t="shared" ref="FM5:FM14" si="60">0.06*$FF5</f>
        <v>0.06</v>
      </c>
      <c r="FN5" s="92" t="e">
        <f t="shared" ref="FN5:FN14" si="61">RANK(FI5,FI$4:FI$14,0)</f>
        <v>#REF!</v>
      </c>
      <c r="FO5" s="46">
        <v>6</v>
      </c>
    </row>
    <row r="6" spans="1:171" s="46" customFormat="1" ht="24.6" customHeight="1">
      <c r="A6" s="44" t="s">
        <v>34</v>
      </c>
      <c r="B6" s="45" t="e">
        <f>'к среднему по РА'!E6</f>
        <v>#REF!</v>
      </c>
      <c r="C6" s="45" t="e">
        <f>коэффициенты!E6</f>
        <v>#REF!</v>
      </c>
      <c r="D6" s="43" t="e">
        <f t="shared" si="3"/>
        <v>#REF!</v>
      </c>
      <c r="E6" s="45" t="e">
        <f>'к среднему по РА'!#REF!</f>
        <v>#REF!</v>
      </c>
      <c r="F6" s="24" t="e">
        <f>коэффициенты!#REF!</f>
        <v>#REF!</v>
      </c>
      <c r="G6" s="51" t="e">
        <f t="shared" si="4"/>
        <v>#REF!</v>
      </c>
      <c r="H6" s="45" t="e">
        <f>'к среднему по РА'!G6</f>
        <v>#REF!</v>
      </c>
      <c r="I6" s="45" t="e">
        <f>коэффициенты!G6</f>
        <v>#REF!</v>
      </c>
      <c r="J6" s="43" t="e">
        <f t="shared" si="5"/>
        <v>#REF!</v>
      </c>
      <c r="K6" s="45" t="e">
        <f>'к среднему по РА'!I6</f>
        <v>#REF!</v>
      </c>
      <c r="L6" s="24" t="e">
        <f>коэффициенты!I6</f>
        <v>#REF!</v>
      </c>
      <c r="M6" s="51" t="e">
        <f t="shared" si="6"/>
        <v>#REF!</v>
      </c>
      <c r="N6" s="45">
        <f>'к среднему по РА'!K6</f>
        <v>0</v>
      </c>
      <c r="O6" s="45" t="e">
        <f>коэффициенты!#REF!</f>
        <v>#REF!</v>
      </c>
      <c r="P6" s="43" t="e">
        <f t="shared" si="7"/>
        <v>#REF!</v>
      </c>
      <c r="Q6" s="179" t="e">
        <f>'к среднему по РА'!M6</f>
        <v>#REF!</v>
      </c>
      <c r="R6" s="180">
        <v>1</v>
      </c>
      <c r="S6" s="51" t="e">
        <f t="shared" si="8"/>
        <v>#REF!</v>
      </c>
      <c r="T6" s="45" t="e">
        <f>'к среднему по РА'!O6</f>
        <v>#REF!</v>
      </c>
      <c r="U6" s="45" t="e">
        <f>коэффициенты!M6</f>
        <v>#REF!</v>
      </c>
      <c r="V6" s="49" t="e">
        <f t="shared" si="9"/>
        <v>#REF!</v>
      </c>
      <c r="W6" s="179" t="e">
        <f>'к среднему по РА'!#REF!</f>
        <v>#REF!</v>
      </c>
      <c r="X6" s="180">
        <v>1</v>
      </c>
      <c r="Y6" s="51" t="e">
        <f t="shared" si="10"/>
        <v>#REF!</v>
      </c>
      <c r="Z6" s="45" t="e">
        <f>'к среднему по РА'!Q6</f>
        <v>#REF!</v>
      </c>
      <c r="AA6" s="45" t="e">
        <f>коэффициенты!O6</f>
        <v>#REF!</v>
      </c>
      <c r="AB6" s="49" t="e">
        <f t="shared" si="11"/>
        <v>#REF!</v>
      </c>
      <c r="AC6" s="179" t="e">
        <f>'к среднему по РА'!S6</f>
        <v>#REF!</v>
      </c>
      <c r="AD6" s="180">
        <v>1</v>
      </c>
      <c r="AE6" s="51" t="e">
        <f t="shared" si="12"/>
        <v>#REF!</v>
      </c>
      <c r="AF6" s="45" t="e">
        <f>'к среднему по РА'!Y6</f>
        <v>#REF!</v>
      </c>
      <c r="AG6" s="45" t="e">
        <f>коэффициенты!S6</f>
        <v>#REF!</v>
      </c>
      <c r="AH6" s="49" t="e">
        <f t="shared" si="13"/>
        <v>#REF!</v>
      </c>
      <c r="AI6" s="179" t="e">
        <f>'к среднему по РА'!AA6</f>
        <v>#REF!</v>
      </c>
      <c r="AJ6" s="24" t="e">
        <f>коэффициенты!U6</f>
        <v>#REF!</v>
      </c>
      <c r="AK6" s="51" t="e">
        <f t="shared" si="14"/>
        <v>#REF!</v>
      </c>
      <c r="AL6" s="45" t="e">
        <f>'к среднему по РА'!U6</f>
        <v>#REF!</v>
      </c>
      <c r="AM6" s="45" t="e">
        <f>коэффициенты!W6</f>
        <v>#REF!</v>
      </c>
      <c r="AN6" s="49" t="e">
        <f t="shared" si="15"/>
        <v>#REF!</v>
      </c>
      <c r="AO6" s="179" t="e">
        <f>'к среднему по РА'!W6</f>
        <v>#REF!</v>
      </c>
      <c r="AP6" s="24" t="e">
        <f>коэффициенты!Y6</f>
        <v>#REF!</v>
      </c>
      <c r="AQ6" s="51" t="e">
        <f t="shared" si="16"/>
        <v>#REF!</v>
      </c>
      <c r="AR6" s="45" t="e">
        <f>'к среднему по РА'!AC6</f>
        <v>#REF!</v>
      </c>
      <c r="AS6" s="45" t="e">
        <f>коэффициенты!AA6</f>
        <v>#REF!</v>
      </c>
      <c r="AT6" s="49" t="e">
        <f t="shared" si="17"/>
        <v>#REF!</v>
      </c>
      <c r="AU6" s="45" t="e">
        <f>'к среднему по РА'!AE6</f>
        <v>#REF!</v>
      </c>
      <c r="AV6" s="45" t="e">
        <f>коэффициенты!AC6</f>
        <v>#REF!</v>
      </c>
      <c r="AW6" s="51" t="e">
        <f t="shared" si="18"/>
        <v>#REF!</v>
      </c>
      <c r="AX6" s="45" t="e">
        <f>'к среднему по РА'!AG6</f>
        <v>#REF!</v>
      </c>
      <c r="AY6" s="45" t="e">
        <f>коэффициенты!AE6</f>
        <v>#REF!</v>
      </c>
      <c r="AZ6" s="49" t="e">
        <f t="shared" si="19"/>
        <v>#REF!</v>
      </c>
      <c r="BA6" s="45" t="e">
        <f>'к среднему по РА'!AI6</f>
        <v>#REF!</v>
      </c>
      <c r="BB6" s="45" t="e">
        <f>коэффициенты!AG6</f>
        <v>#REF!</v>
      </c>
      <c r="BC6" s="51" t="e">
        <f t="shared" si="20"/>
        <v>#REF!</v>
      </c>
      <c r="BD6" s="45" t="e">
        <f>'к среднему по РА'!AK6</f>
        <v>#REF!</v>
      </c>
      <c r="BE6" s="45" t="e">
        <f>коэффициенты!AI6</f>
        <v>#REF!</v>
      </c>
      <c r="BF6" s="49" t="e">
        <f t="shared" si="21"/>
        <v>#REF!</v>
      </c>
      <c r="BG6" s="45" t="e">
        <f>'к среднему по РА'!#REF!</f>
        <v>#REF!</v>
      </c>
      <c r="BH6" s="45" t="e">
        <f>коэффициенты!#REF!</f>
        <v>#REF!</v>
      </c>
      <c r="BI6" s="51" t="e">
        <f t="shared" si="22"/>
        <v>#REF!</v>
      </c>
      <c r="BJ6" s="45" t="e">
        <f>'к среднему по РА'!AM6</f>
        <v>#REF!</v>
      </c>
      <c r="BK6" s="45" t="e">
        <f>коэффициенты!AK6</f>
        <v>#REF!</v>
      </c>
      <c r="BL6" s="49" t="e">
        <f t="shared" si="23"/>
        <v>#REF!</v>
      </c>
      <c r="BM6" s="45" t="e">
        <f>'к среднему по РА'!AO6</f>
        <v>#REF!</v>
      </c>
      <c r="BN6" s="45" t="e">
        <f>коэффициенты!AM6</f>
        <v>#REF!</v>
      </c>
      <c r="BO6" s="51" t="e">
        <f t="shared" si="24"/>
        <v>#REF!</v>
      </c>
      <c r="BP6" s="45" t="e">
        <f>'к среднему по РА'!AQ6</f>
        <v>#REF!</v>
      </c>
      <c r="BQ6" s="45" t="e">
        <f>коэффициенты!AO6</f>
        <v>#REF!</v>
      </c>
      <c r="BR6" s="49" t="e">
        <f t="shared" si="25"/>
        <v>#REF!</v>
      </c>
      <c r="BS6" s="45" t="e">
        <f>'к среднему по РА'!AS6</f>
        <v>#REF!</v>
      </c>
      <c r="BT6" s="45" t="e">
        <f>коэффициенты!AQ6</f>
        <v>#REF!</v>
      </c>
      <c r="BU6" s="51" t="e">
        <f t="shared" si="26"/>
        <v>#REF!</v>
      </c>
      <c r="BV6" s="45" t="e">
        <f>'к среднему по РА'!AY6</f>
        <v>#REF!</v>
      </c>
      <c r="BW6" s="45" t="e">
        <f>коэффициенты!#REF!</f>
        <v>#REF!</v>
      </c>
      <c r="BX6" s="49" t="e">
        <f t="shared" si="27"/>
        <v>#REF!</v>
      </c>
      <c r="BY6" s="45" t="e">
        <f>'к среднему по РА'!#REF!</f>
        <v>#REF!</v>
      </c>
      <c r="BZ6" s="45" t="e">
        <f>коэффициенты!#REF!</f>
        <v>#REF!</v>
      </c>
      <c r="CA6" s="179" t="e">
        <f>'к среднему по РА'!#REF!</f>
        <v>#REF!</v>
      </c>
      <c r="CB6" s="179">
        <v>1</v>
      </c>
      <c r="CC6" s="51" t="e">
        <f t="shared" si="28"/>
        <v>#REF!</v>
      </c>
      <c r="CD6" s="45" t="e">
        <f>'к среднему по РА'!BG6</f>
        <v>#REF!</v>
      </c>
      <c r="CE6" s="45" t="e">
        <f>коэффициенты!AS6</f>
        <v>#REF!</v>
      </c>
      <c r="CF6" s="49" t="e">
        <f t="shared" si="29"/>
        <v>#REF!</v>
      </c>
      <c r="CG6" s="45" t="e">
        <f>'к среднему по РА'!#REF!</f>
        <v>#REF!</v>
      </c>
      <c r="CH6" s="45" t="e">
        <f>коэффициенты!AU6</f>
        <v>#REF!</v>
      </c>
      <c r="CI6" s="51" t="e">
        <f t="shared" si="30"/>
        <v>#REF!</v>
      </c>
      <c r="CJ6" s="45" t="e">
        <f>'к среднему по РА'!BI6</f>
        <v>#REF!</v>
      </c>
      <c r="CK6" s="45" t="e">
        <f>коэффициенты!AW6</f>
        <v>#REF!</v>
      </c>
      <c r="CL6" s="49" t="e">
        <f t="shared" si="31"/>
        <v>#REF!</v>
      </c>
      <c r="CM6" s="45" t="e">
        <f>'к среднему по РА'!#REF!</f>
        <v>#REF!</v>
      </c>
      <c r="CN6" s="45" t="e">
        <f>коэффициенты!#REF!</f>
        <v>#REF!</v>
      </c>
      <c r="CO6" s="51" t="e">
        <f t="shared" si="32"/>
        <v>#REF!</v>
      </c>
      <c r="CP6" s="45" t="e">
        <f>'к среднему по РА'!#REF!</f>
        <v>#REF!</v>
      </c>
      <c r="CQ6" s="45" t="e">
        <f>коэффициенты!AY6</f>
        <v>#REF!</v>
      </c>
      <c r="CR6" s="101" t="e">
        <f t="shared" si="33"/>
        <v>#REF!</v>
      </c>
      <c r="CS6" s="45" t="e">
        <f>'к среднему по РА'!#REF!</f>
        <v>#REF!</v>
      </c>
      <c r="CT6" s="45" t="e">
        <f>коэффициенты!#REF!</f>
        <v>#REF!</v>
      </c>
      <c r="CU6" s="50" t="e">
        <f t="shared" si="34"/>
        <v>#REF!</v>
      </c>
      <c r="CV6" s="45" t="e">
        <f>'к среднему по РА'!BK6</f>
        <v>#REF!</v>
      </c>
      <c r="CW6" s="45" t="e">
        <f>коэффициенты!BA6</f>
        <v>#REF!</v>
      </c>
      <c r="CX6" s="49" t="e">
        <f t="shared" si="35"/>
        <v>#REF!</v>
      </c>
      <c r="CY6" s="45" t="e">
        <f>'к среднему по РА'!#REF!</f>
        <v>#REF!</v>
      </c>
      <c r="CZ6" s="45" t="e">
        <f>коэффициенты!#REF!</f>
        <v>#REF!</v>
      </c>
      <c r="DA6" s="51" t="e">
        <f t="shared" si="36"/>
        <v>#REF!</v>
      </c>
      <c r="DB6" s="45" t="e">
        <f>'к среднему по РА'!BM6</f>
        <v>#REF!</v>
      </c>
      <c r="DC6" s="45" t="e">
        <f>коэффициенты!BC6</f>
        <v>#REF!</v>
      </c>
      <c r="DD6" s="49" t="e">
        <f t="shared" si="37"/>
        <v>#REF!</v>
      </c>
      <c r="DE6" s="45" t="e">
        <f>'к среднему по РА'!#REF!</f>
        <v>#REF!</v>
      </c>
      <c r="DF6" s="45" t="e">
        <f>коэффициенты!#REF!</f>
        <v>#REF!</v>
      </c>
      <c r="DG6" s="51" t="e">
        <f t="shared" si="38"/>
        <v>#REF!</v>
      </c>
      <c r="DH6" s="45" t="e">
        <f>'к среднему по РА'!#REF!</f>
        <v>#REF!</v>
      </c>
      <c r="DI6" s="45" t="e">
        <f>коэффициенты!#REF!</f>
        <v>#REF!</v>
      </c>
      <c r="DJ6" s="49" t="e">
        <f t="shared" si="39"/>
        <v>#REF!</v>
      </c>
      <c r="DK6" s="45" t="e">
        <f>'к среднему по РА'!#REF!</f>
        <v>#REF!</v>
      </c>
      <c r="DL6" s="45" t="e">
        <f>коэффициенты!BG6</f>
        <v>#REF!</v>
      </c>
      <c r="DM6" s="49" t="e">
        <f t="shared" si="40"/>
        <v>#REF!</v>
      </c>
      <c r="DN6" s="45" t="e">
        <f>'к среднему по РА'!#REF!</f>
        <v>#REF!</v>
      </c>
      <c r="DO6" s="45" t="e">
        <f>коэффициенты!#REF!</f>
        <v>#REF!</v>
      </c>
      <c r="DP6" s="51" t="e">
        <f t="shared" si="41"/>
        <v>#REF!</v>
      </c>
      <c r="DQ6" s="45" t="e">
        <f>'к среднему по РА'!#REF!</f>
        <v>#REF!</v>
      </c>
      <c r="DR6" s="45" t="e">
        <f>коэффициенты!BI6</f>
        <v>#REF!</v>
      </c>
      <c r="DS6" s="49" t="e">
        <f t="shared" si="0"/>
        <v>#REF!</v>
      </c>
      <c r="DT6" s="45"/>
      <c r="DU6" s="45"/>
      <c r="DV6" s="51">
        <f t="shared" si="42"/>
        <v>0</v>
      </c>
      <c r="DW6" s="45" t="e">
        <f>'к среднему по РА'!#REF!</f>
        <v>#REF!</v>
      </c>
      <c r="DX6" s="45" t="e">
        <f>коэффициенты!#REF!</f>
        <v>#REF!</v>
      </c>
      <c r="DY6" s="49" t="e">
        <f t="shared" si="1"/>
        <v>#REF!</v>
      </c>
      <c r="DZ6" s="45" t="e">
        <f>'к среднему по РА'!#REF!</f>
        <v>#REF!</v>
      </c>
      <c r="EA6" s="45" t="e">
        <f>коэффициенты!BK6</f>
        <v>#REF!</v>
      </c>
      <c r="EB6" s="49" t="e">
        <f t="shared" si="43"/>
        <v>#REF!</v>
      </c>
      <c r="EC6" s="45" t="e">
        <f>'к среднему по РА'!#REF!</f>
        <v>#REF!</v>
      </c>
      <c r="ED6" s="45" t="e">
        <f>коэффициенты!#REF!</f>
        <v>#REF!</v>
      </c>
      <c r="EE6" s="49" t="e">
        <f t="shared" si="44"/>
        <v>#REF!</v>
      </c>
      <c r="EF6" s="45" t="e">
        <f>'к среднему по РА'!#REF!</f>
        <v>#REF!</v>
      </c>
      <c r="EG6" s="45" t="e">
        <f>коэффициенты!#REF!</f>
        <v>#REF!</v>
      </c>
      <c r="EH6" s="49" t="e">
        <f t="shared" si="45"/>
        <v>#REF!</v>
      </c>
      <c r="EI6" s="45" t="e">
        <f>'к среднему по РА'!#REF!</f>
        <v>#REF!</v>
      </c>
      <c r="EJ6" s="45" t="e">
        <f>коэффициенты!#REF!</f>
        <v>#REF!</v>
      </c>
      <c r="EK6" s="49" t="e">
        <f t="shared" si="46"/>
        <v>#REF!</v>
      </c>
      <c r="EL6" s="45" t="e">
        <f>'к среднему по РА'!#REF!</f>
        <v>#REF!</v>
      </c>
      <c r="EM6" s="45" t="e">
        <f>коэффициенты!#REF!</f>
        <v>#REF!</v>
      </c>
      <c r="EN6" s="51" t="e">
        <f t="shared" si="47"/>
        <v>#REF!</v>
      </c>
      <c r="EO6" s="45" t="e">
        <f>'к среднему по РА'!#REF!</f>
        <v>#REF!</v>
      </c>
      <c r="EP6" s="45" t="e">
        <f>коэффициенты!#REF!</f>
        <v>#REF!</v>
      </c>
      <c r="EQ6" s="49" t="e">
        <f t="shared" si="48"/>
        <v>#REF!</v>
      </c>
      <c r="ER6" s="45" t="e">
        <f>'к среднему по РА'!#REF!</f>
        <v>#REF!</v>
      </c>
      <c r="ES6" s="45" t="e">
        <f>коэффициенты!#REF!</f>
        <v>#REF!</v>
      </c>
      <c r="ET6" s="51" t="e">
        <f t="shared" si="49"/>
        <v>#REF!</v>
      </c>
      <c r="EU6" s="96" t="e">
        <f>'к среднему по РА'!#REF!</f>
        <v>#REF!</v>
      </c>
      <c r="EV6" s="98" t="e">
        <f>коэффициенты!#REF!</f>
        <v>#REF!</v>
      </c>
      <c r="EW6" s="49" t="e">
        <f t="shared" si="50"/>
        <v>#REF!</v>
      </c>
      <c r="EX6" s="84">
        <v>15</v>
      </c>
      <c r="EY6" s="165">
        <v>0</v>
      </c>
      <c r="EZ6" s="84">
        <f t="shared" si="51"/>
        <v>15</v>
      </c>
      <c r="FA6" s="166">
        <f t="shared" si="52"/>
        <v>1</v>
      </c>
      <c r="FB6" s="167">
        <f t="shared" si="53"/>
        <v>1</v>
      </c>
      <c r="FC6" s="125">
        <v>9</v>
      </c>
      <c r="FD6" s="126">
        <v>9</v>
      </c>
      <c r="FE6" s="65">
        <f t="shared" si="54"/>
        <v>1</v>
      </c>
      <c r="FF6" s="88">
        <f>IF(FD6=0,0,FE6/$FE$15)</f>
        <v>1</v>
      </c>
      <c r="FG6" s="91" t="e">
        <f t="shared" si="55"/>
        <v>#REF!</v>
      </c>
      <c r="FH6" s="91" t="e">
        <f t="shared" si="56"/>
        <v>#REF!</v>
      </c>
      <c r="FI6" s="99" t="e">
        <f t="shared" si="57"/>
        <v>#REF!</v>
      </c>
      <c r="FJ6" s="99" t="e">
        <f t="shared" si="2"/>
        <v>#REF!</v>
      </c>
      <c r="FK6" s="99" t="e">
        <f t="shared" si="58"/>
        <v>#REF!</v>
      </c>
      <c r="FL6" s="99">
        <f t="shared" si="59"/>
        <v>0.04</v>
      </c>
      <c r="FM6" s="99">
        <f t="shared" si="60"/>
        <v>0.06</v>
      </c>
      <c r="FN6" s="92" t="e">
        <f t="shared" si="61"/>
        <v>#REF!</v>
      </c>
      <c r="FO6" s="46">
        <v>9</v>
      </c>
    </row>
    <row r="7" spans="1:171" s="46" customFormat="1" ht="18.600000000000001" customHeight="1">
      <c r="A7" s="44" t="s">
        <v>35</v>
      </c>
      <c r="B7" s="45" t="e">
        <f>'к среднему по РА'!E7</f>
        <v>#REF!</v>
      </c>
      <c r="C7" s="45" t="e">
        <f>коэффициенты!E7</f>
        <v>#REF!</v>
      </c>
      <c r="D7" s="43" t="e">
        <f t="shared" si="3"/>
        <v>#REF!</v>
      </c>
      <c r="E7" s="45" t="e">
        <f>'к среднему по РА'!#REF!</f>
        <v>#REF!</v>
      </c>
      <c r="F7" s="24" t="e">
        <f>коэффициенты!#REF!</f>
        <v>#REF!</v>
      </c>
      <c r="G7" s="51" t="e">
        <f t="shared" si="4"/>
        <v>#REF!</v>
      </c>
      <c r="H7" s="45" t="e">
        <f>'к среднему по РА'!G7</f>
        <v>#REF!</v>
      </c>
      <c r="I7" s="45" t="e">
        <f>коэффициенты!G7</f>
        <v>#REF!</v>
      </c>
      <c r="J7" s="43" t="e">
        <f t="shared" si="5"/>
        <v>#REF!</v>
      </c>
      <c r="K7" s="45" t="e">
        <f>'к среднему по РА'!I7</f>
        <v>#REF!</v>
      </c>
      <c r="L7" s="24" t="e">
        <f>коэффициенты!I7</f>
        <v>#REF!</v>
      </c>
      <c r="M7" s="51" t="e">
        <f t="shared" si="6"/>
        <v>#REF!</v>
      </c>
      <c r="N7" s="45">
        <f>'к среднему по РА'!K7</f>
        <v>0</v>
      </c>
      <c r="O7" s="45" t="e">
        <f>коэффициенты!#REF!</f>
        <v>#REF!</v>
      </c>
      <c r="P7" s="43" t="e">
        <f t="shared" si="7"/>
        <v>#REF!</v>
      </c>
      <c r="Q7" s="179" t="e">
        <f>'к среднему по РА'!M7</f>
        <v>#REF!</v>
      </c>
      <c r="R7" s="180">
        <v>1</v>
      </c>
      <c r="S7" s="51" t="e">
        <f t="shared" si="8"/>
        <v>#REF!</v>
      </c>
      <c r="T7" s="45" t="e">
        <f>'к среднему по РА'!O7</f>
        <v>#REF!</v>
      </c>
      <c r="U7" s="45" t="e">
        <f>коэффициенты!M7</f>
        <v>#REF!</v>
      </c>
      <c r="V7" s="49" t="e">
        <f t="shared" si="9"/>
        <v>#REF!</v>
      </c>
      <c r="W7" s="179" t="e">
        <f>'к среднему по РА'!#REF!</f>
        <v>#REF!</v>
      </c>
      <c r="X7" s="180">
        <v>1</v>
      </c>
      <c r="Y7" s="51" t="e">
        <f t="shared" si="10"/>
        <v>#REF!</v>
      </c>
      <c r="Z7" s="45" t="e">
        <f>'к среднему по РА'!Q7</f>
        <v>#REF!</v>
      </c>
      <c r="AA7" s="45" t="e">
        <f>коэффициенты!O7</f>
        <v>#REF!</v>
      </c>
      <c r="AB7" s="49" t="e">
        <f t="shared" si="11"/>
        <v>#REF!</v>
      </c>
      <c r="AC7" s="179" t="e">
        <f>'к среднему по РА'!S7</f>
        <v>#REF!</v>
      </c>
      <c r="AD7" s="180">
        <v>1</v>
      </c>
      <c r="AE7" s="51" t="e">
        <f t="shared" si="12"/>
        <v>#REF!</v>
      </c>
      <c r="AF7" s="45" t="e">
        <f>'к среднему по РА'!Y7</f>
        <v>#REF!</v>
      </c>
      <c r="AG7" s="45" t="e">
        <f>коэффициенты!S7</f>
        <v>#REF!</v>
      </c>
      <c r="AH7" s="49" t="e">
        <f t="shared" si="13"/>
        <v>#REF!</v>
      </c>
      <c r="AI7" s="179" t="e">
        <f>'к среднему по РА'!AA7</f>
        <v>#REF!</v>
      </c>
      <c r="AJ7" s="24" t="e">
        <f>коэффициенты!U7</f>
        <v>#REF!</v>
      </c>
      <c r="AK7" s="51" t="e">
        <f t="shared" si="14"/>
        <v>#REF!</v>
      </c>
      <c r="AL7" s="45" t="e">
        <f>'к среднему по РА'!U7</f>
        <v>#REF!</v>
      </c>
      <c r="AM7" s="45" t="e">
        <f>коэффициенты!W7</f>
        <v>#REF!</v>
      </c>
      <c r="AN7" s="49" t="e">
        <f t="shared" si="15"/>
        <v>#REF!</v>
      </c>
      <c r="AO7" s="179" t="e">
        <f>'к среднему по РА'!W7</f>
        <v>#REF!</v>
      </c>
      <c r="AP7" s="24" t="e">
        <f>коэффициенты!Y7</f>
        <v>#REF!</v>
      </c>
      <c r="AQ7" s="51" t="e">
        <f t="shared" si="16"/>
        <v>#REF!</v>
      </c>
      <c r="AR7" s="45" t="e">
        <f>'к среднему по РА'!AC7</f>
        <v>#REF!</v>
      </c>
      <c r="AS7" s="45" t="e">
        <f>коэффициенты!AA7</f>
        <v>#REF!</v>
      </c>
      <c r="AT7" s="49" t="e">
        <f t="shared" si="17"/>
        <v>#REF!</v>
      </c>
      <c r="AU7" s="45" t="e">
        <f>'к среднему по РА'!AE7</f>
        <v>#REF!</v>
      </c>
      <c r="AV7" s="45" t="e">
        <f>коэффициенты!AC7</f>
        <v>#REF!</v>
      </c>
      <c r="AW7" s="51" t="e">
        <f t="shared" si="18"/>
        <v>#REF!</v>
      </c>
      <c r="AX7" s="45" t="e">
        <f>'к среднему по РА'!AG7</f>
        <v>#REF!</v>
      </c>
      <c r="AY7" s="45" t="e">
        <f>коэффициенты!AE7</f>
        <v>#REF!</v>
      </c>
      <c r="AZ7" s="49" t="e">
        <f t="shared" si="19"/>
        <v>#REF!</v>
      </c>
      <c r="BA7" s="45" t="e">
        <f>'к среднему по РА'!AI7</f>
        <v>#REF!</v>
      </c>
      <c r="BB7" s="45" t="e">
        <f>коэффициенты!AG7</f>
        <v>#REF!</v>
      </c>
      <c r="BC7" s="51" t="e">
        <f t="shared" si="20"/>
        <v>#REF!</v>
      </c>
      <c r="BD7" s="45" t="e">
        <f>'к среднему по РА'!AK7</f>
        <v>#REF!</v>
      </c>
      <c r="BE7" s="45" t="e">
        <f>коэффициенты!AI7</f>
        <v>#REF!</v>
      </c>
      <c r="BF7" s="49" t="e">
        <f t="shared" si="21"/>
        <v>#REF!</v>
      </c>
      <c r="BG7" s="45" t="e">
        <f>'к среднему по РА'!#REF!</f>
        <v>#REF!</v>
      </c>
      <c r="BH7" s="45" t="e">
        <f>коэффициенты!#REF!</f>
        <v>#REF!</v>
      </c>
      <c r="BI7" s="51" t="e">
        <f t="shared" si="22"/>
        <v>#REF!</v>
      </c>
      <c r="BJ7" s="45" t="e">
        <f>'к среднему по РА'!AM7</f>
        <v>#REF!</v>
      </c>
      <c r="BK7" s="45" t="e">
        <f>коэффициенты!AK7</f>
        <v>#REF!</v>
      </c>
      <c r="BL7" s="49" t="e">
        <f t="shared" si="23"/>
        <v>#REF!</v>
      </c>
      <c r="BM7" s="45" t="e">
        <f>'к среднему по РА'!AO7</f>
        <v>#REF!</v>
      </c>
      <c r="BN7" s="45" t="e">
        <f>коэффициенты!AM7</f>
        <v>#REF!</v>
      </c>
      <c r="BO7" s="51" t="e">
        <f t="shared" si="24"/>
        <v>#REF!</v>
      </c>
      <c r="BP7" s="45" t="e">
        <f>'к среднему по РА'!AQ7</f>
        <v>#REF!</v>
      </c>
      <c r="BQ7" s="45" t="e">
        <f>коэффициенты!AO7</f>
        <v>#REF!</v>
      </c>
      <c r="BR7" s="49" t="e">
        <f t="shared" si="25"/>
        <v>#REF!</v>
      </c>
      <c r="BS7" s="45" t="e">
        <f>'к среднему по РА'!AS7</f>
        <v>#REF!</v>
      </c>
      <c r="BT7" s="45" t="e">
        <f>коэффициенты!AQ7</f>
        <v>#REF!</v>
      </c>
      <c r="BU7" s="51" t="e">
        <f t="shared" si="26"/>
        <v>#REF!</v>
      </c>
      <c r="BV7" s="45" t="e">
        <f>'к среднему по РА'!AY7</f>
        <v>#REF!</v>
      </c>
      <c r="BW7" s="45" t="e">
        <f>коэффициенты!#REF!</f>
        <v>#REF!</v>
      </c>
      <c r="BX7" s="49" t="e">
        <f t="shared" si="27"/>
        <v>#REF!</v>
      </c>
      <c r="BY7" s="45" t="e">
        <f>'к среднему по РА'!#REF!</f>
        <v>#REF!</v>
      </c>
      <c r="BZ7" s="45" t="e">
        <f>коэффициенты!#REF!</f>
        <v>#REF!</v>
      </c>
      <c r="CA7" s="179" t="e">
        <f>'к среднему по РА'!#REF!</f>
        <v>#REF!</v>
      </c>
      <c r="CB7" s="179">
        <v>1</v>
      </c>
      <c r="CC7" s="51" t="e">
        <f t="shared" si="28"/>
        <v>#REF!</v>
      </c>
      <c r="CD7" s="45" t="e">
        <f>'к среднему по РА'!BG7</f>
        <v>#REF!</v>
      </c>
      <c r="CE7" s="45" t="e">
        <f>коэффициенты!AS7</f>
        <v>#REF!</v>
      </c>
      <c r="CF7" s="49" t="e">
        <f t="shared" si="29"/>
        <v>#REF!</v>
      </c>
      <c r="CG7" s="45" t="e">
        <f>'к среднему по РА'!#REF!</f>
        <v>#REF!</v>
      </c>
      <c r="CH7" s="45" t="e">
        <f>коэффициенты!AU7</f>
        <v>#REF!</v>
      </c>
      <c r="CI7" s="51" t="e">
        <f t="shared" si="30"/>
        <v>#REF!</v>
      </c>
      <c r="CJ7" s="45" t="e">
        <f>'к среднему по РА'!BI7</f>
        <v>#REF!</v>
      </c>
      <c r="CK7" s="45" t="e">
        <f>коэффициенты!AW7</f>
        <v>#REF!</v>
      </c>
      <c r="CL7" s="49" t="e">
        <f t="shared" si="31"/>
        <v>#REF!</v>
      </c>
      <c r="CM7" s="45" t="e">
        <f>'к среднему по РА'!#REF!</f>
        <v>#REF!</v>
      </c>
      <c r="CN7" s="45" t="e">
        <f>коэффициенты!#REF!</f>
        <v>#REF!</v>
      </c>
      <c r="CO7" s="51" t="e">
        <f t="shared" si="32"/>
        <v>#REF!</v>
      </c>
      <c r="CP7" s="45" t="e">
        <f>'к среднему по РА'!#REF!</f>
        <v>#REF!</v>
      </c>
      <c r="CQ7" s="45" t="e">
        <f>коэффициенты!AY7</f>
        <v>#REF!</v>
      </c>
      <c r="CR7" s="101" t="e">
        <f t="shared" si="33"/>
        <v>#REF!</v>
      </c>
      <c r="CS7" s="45" t="e">
        <f>'к среднему по РА'!#REF!</f>
        <v>#REF!</v>
      </c>
      <c r="CT7" s="45" t="e">
        <f>коэффициенты!#REF!</f>
        <v>#REF!</v>
      </c>
      <c r="CU7" s="50" t="e">
        <f t="shared" si="34"/>
        <v>#REF!</v>
      </c>
      <c r="CV7" s="45" t="e">
        <f>'к среднему по РА'!BK7</f>
        <v>#REF!</v>
      </c>
      <c r="CW7" s="45" t="e">
        <f>коэффициенты!BA7</f>
        <v>#REF!</v>
      </c>
      <c r="CX7" s="49" t="e">
        <f t="shared" si="35"/>
        <v>#REF!</v>
      </c>
      <c r="CY7" s="45" t="e">
        <f>'к среднему по РА'!#REF!</f>
        <v>#REF!</v>
      </c>
      <c r="CZ7" s="45" t="e">
        <f>коэффициенты!#REF!</f>
        <v>#REF!</v>
      </c>
      <c r="DA7" s="51" t="e">
        <f t="shared" si="36"/>
        <v>#REF!</v>
      </c>
      <c r="DB7" s="45" t="e">
        <f>'к среднему по РА'!BM7</f>
        <v>#REF!</v>
      </c>
      <c r="DC7" s="45" t="e">
        <f>коэффициенты!BC7</f>
        <v>#REF!</v>
      </c>
      <c r="DD7" s="49" t="e">
        <f t="shared" si="37"/>
        <v>#REF!</v>
      </c>
      <c r="DE7" s="45" t="e">
        <f>'к среднему по РА'!#REF!</f>
        <v>#REF!</v>
      </c>
      <c r="DF7" s="45" t="e">
        <f>коэффициенты!#REF!</f>
        <v>#REF!</v>
      </c>
      <c r="DG7" s="51" t="e">
        <f t="shared" si="38"/>
        <v>#REF!</v>
      </c>
      <c r="DH7" s="45" t="e">
        <f>'к среднему по РА'!#REF!</f>
        <v>#REF!</v>
      </c>
      <c r="DI7" s="45" t="e">
        <f>коэффициенты!#REF!</f>
        <v>#REF!</v>
      </c>
      <c r="DJ7" s="49" t="e">
        <f t="shared" si="39"/>
        <v>#REF!</v>
      </c>
      <c r="DK7" s="45" t="e">
        <f>'к среднему по РА'!#REF!</f>
        <v>#REF!</v>
      </c>
      <c r="DL7" s="45" t="e">
        <f>коэффициенты!BG7</f>
        <v>#REF!</v>
      </c>
      <c r="DM7" s="49" t="e">
        <f t="shared" si="40"/>
        <v>#REF!</v>
      </c>
      <c r="DN7" s="45" t="e">
        <f>'к среднему по РА'!#REF!</f>
        <v>#REF!</v>
      </c>
      <c r="DO7" s="45" t="e">
        <f>коэффициенты!#REF!</f>
        <v>#REF!</v>
      </c>
      <c r="DP7" s="51" t="e">
        <f t="shared" si="41"/>
        <v>#REF!</v>
      </c>
      <c r="DQ7" s="45" t="e">
        <f>'к среднему по РА'!#REF!</f>
        <v>#REF!</v>
      </c>
      <c r="DR7" s="45" t="e">
        <f>коэффициенты!BI7</f>
        <v>#REF!</v>
      </c>
      <c r="DS7" s="49" t="e">
        <f t="shared" si="0"/>
        <v>#REF!</v>
      </c>
      <c r="DT7" s="45"/>
      <c r="DU7" s="45"/>
      <c r="DV7" s="51">
        <f t="shared" si="42"/>
        <v>0</v>
      </c>
      <c r="DW7" s="45" t="e">
        <f>'к среднему по РА'!#REF!</f>
        <v>#REF!</v>
      </c>
      <c r="DX7" s="45" t="e">
        <f>коэффициенты!#REF!</f>
        <v>#REF!</v>
      </c>
      <c r="DY7" s="49" t="e">
        <f t="shared" si="1"/>
        <v>#REF!</v>
      </c>
      <c r="DZ7" s="45" t="e">
        <f>'к среднему по РА'!#REF!</f>
        <v>#REF!</v>
      </c>
      <c r="EA7" s="45" t="e">
        <f>коэффициенты!BK7</f>
        <v>#REF!</v>
      </c>
      <c r="EB7" s="49" t="e">
        <f t="shared" si="43"/>
        <v>#REF!</v>
      </c>
      <c r="EC7" s="45" t="e">
        <f>'к среднему по РА'!#REF!</f>
        <v>#REF!</v>
      </c>
      <c r="ED7" s="45" t="e">
        <f>коэффициенты!#REF!</f>
        <v>#REF!</v>
      </c>
      <c r="EE7" s="49" t="e">
        <f t="shared" si="44"/>
        <v>#REF!</v>
      </c>
      <c r="EF7" s="45" t="e">
        <f>'к среднему по РА'!#REF!</f>
        <v>#REF!</v>
      </c>
      <c r="EG7" s="45" t="e">
        <f>коэффициенты!#REF!</f>
        <v>#REF!</v>
      </c>
      <c r="EH7" s="49" t="e">
        <f t="shared" si="45"/>
        <v>#REF!</v>
      </c>
      <c r="EI7" s="45" t="e">
        <f>'к среднему по РА'!#REF!</f>
        <v>#REF!</v>
      </c>
      <c r="EJ7" s="45" t="e">
        <f>коэффициенты!#REF!</f>
        <v>#REF!</v>
      </c>
      <c r="EK7" s="49" t="e">
        <f t="shared" si="46"/>
        <v>#REF!</v>
      </c>
      <c r="EL7" s="45" t="e">
        <f>'к среднему по РА'!#REF!</f>
        <v>#REF!</v>
      </c>
      <c r="EM7" s="45" t="e">
        <f>коэффициенты!#REF!</f>
        <v>#REF!</v>
      </c>
      <c r="EN7" s="51" t="e">
        <f t="shared" si="47"/>
        <v>#REF!</v>
      </c>
      <c r="EO7" s="45" t="e">
        <f>'к среднему по РА'!#REF!</f>
        <v>#REF!</v>
      </c>
      <c r="EP7" s="45" t="e">
        <f>коэффициенты!#REF!</f>
        <v>#REF!</v>
      </c>
      <c r="EQ7" s="49" t="e">
        <f t="shared" si="48"/>
        <v>#REF!</v>
      </c>
      <c r="ER7" s="45" t="e">
        <f>'к среднему по РА'!#REF!</f>
        <v>#REF!</v>
      </c>
      <c r="ES7" s="45" t="e">
        <f>коэффициенты!#REF!</f>
        <v>#REF!</v>
      </c>
      <c r="ET7" s="51" t="e">
        <f t="shared" si="49"/>
        <v>#REF!</v>
      </c>
      <c r="EU7" s="96" t="e">
        <f>'к среднему по РА'!#REF!</f>
        <v>#REF!</v>
      </c>
      <c r="EV7" s="98" t="e">
        <f>коэффициенты!#REF!</f>
        <v>#REF!</v>
      </c>
      <c r="EW7" s="49" t="e">
        <f t="shared" si="50"/>
        <v>#REF!</v>
      </c>
      <c r="EX7" s="84">
        <v>15</v>
      </c>
      <c r="EY7" s="165">
        <v>0</v>
      </c>
      <c r="EZ7" s="84">
        <f t="shared" si="51"/>
        <v>15</v>
      </c>
      <c r="FA7" s="166">
        <f t="shared" si="52"/>
        <v>1</v>
      </c>
      <c r="FB7" s="167">
        <f t="shared" si="53"/>
        <v>1</v>
      </c>
      <c r="FC7" s="125">
        <v>9</v>
      </c>
      <c r="FD7" s="126">
        <v>9</v>
      </c>
      <c r="FE7" s="65">
        <f t="shared" si="54"/>
        <v>1</v>
      </c>
      <c r="FF7" s="88">
        <f t="shared" ref="FF7:FF14" si="62">IF(FD7=0,0,FE7/$FE$15)</f>
        <v>1</v>
      </c>
      <c r="FG7" s="91" t="e">
        <f t="shared" si="55"/>
        <v>#REF!</v>
      </c>
      <c r="FH7" s="91" t="e">
        <f t="shared" si="56"/>
        <v>#REF!</v>
      </c>
      <c r="FI7" s="99" t="e">
        <f t="shared" si="57"/>
        <v>#REF!</v>
      </c>
      <c r="FJ7" s="99" t="e">
        <f t="shared" si="2"/>
        <v>#REF!</v>
      </c>
      <c r="FK7" s="99" t="e">
        <f t="shared" si="58"/>
        <v>#REF!</v>
      </c>
      <c r="FL7" s="99">
        <f t="shared" si="59"/>
        <v>0.04</v>
      </c>
      <c r="FM7" s="99">
        <f t="shared" si="60"/>
        <v>0.06</v>
      </c>
      <c r="FN7" s="92" t="e">
        <f t="shared" si="61"/>
        <v>#REF!</v>
      </c>
      <c r="FO7" s="46">
        <v>3</v>
      </c>
    </row>
    <row r="8" spans="1:171" s="46" customFormat="1" ht="19.899999999999999" customHeight="1">
      <c r="A8" s="44" t="s">
        <v>36</v>
      </c>
      <c r="B8" s="45" t="e">
        <f>'к среднему по РА'!E8</f>
        <v>#REF!</v>
      </c>
      <c r="C8" s="45" t="e">
        <f>коэффициенты!E8</f>
        <v>#REF!</v>
      </c>
      <c r="D8" s="43" t="e">
        <f t="shared" si="3"/>
        <v>#REF!</v>
      </c>
      <c r="E8" s="45" t="e">
        <f>'к среднему по РА'!#REF!</f>
        <v>#REF!</v>
      </c>
      <c r="F8" s="24" t="e">
        <f>коэффициенты!#REF!</f>
        <v>#REF!</v>
      </c>
      <c r="G8" s="51" t="e">
        <f t="shared" si="4"/>
        <v>#REF!</v>
      </c>
      <c r="H8" s="45" t="e">
        <f>'к среднему по РА'!G8</f>
        <v>#REF!</v>
      </c>
      <c r="I8" s="45" t="e">
        <f>коэффициенты!G8</f>
        <v>#REF!</v>
      </c>
      <c r="J8" s="43" t="e">
        <f t="shared" si="5"/>
        <v>#REF!</v>
      </c>
      <c r="K8" s="45" t="e">
        <f>'к среднему по РА'!I8</f>
        <v>#REF!</v>
      </c>
      <c r="L8" s="24" t="e">
        <f>коэффициенты!I8</f>
        <v>#REF!</v>
      </c>
      <c r="M8" s="51" t="e">
        <f t="shared" si="6"/>
        <v>#REF!</v>
      </c>
      <c r="N8" s="45">
        <f>'к среднему по РА'!K8</f>
        <v>0</v>
      </c>
      <c r="O8" s="45" t="e">
        <f>коэффициенты!#REF!</f>
        <v>#REF!</v>
      </c>
      <c r="P8" s="43" t="e">
        <f t="shared" si="7"/>
        <v>#REF!</v>
      </c>
      <c r="Q8" s="179" t="e">
        <f>'к среднему по РА'!M8</f>
        <v>#REF!</v>
      </c>
      <c r="R8" s="180">
        <v>1</v>
      </c>
      <c r="S8" s="51" t="e">
        <f t="shared" si="8"/>
        <v>#REF!</v>
      </c>
      <c r="T8" s="45" t="e">
        <f>'к среднему по РА'!O8</f>
        <v>#REF!</v>
      </c>
      <c r="U8" s="45" t="e">
        <f>коэффициенты!M8</f>
        <v>#REF!</v>
      </c>
      <c r="V8" s="49" t="e">
        <f t="shared" si="9"/>
        <v>#REF!</v>
      </c>
      <c r="W8" s="179" t="e">
        <f>'к среднему по РА'!#REF!</f>
        <v>#REF!</v>
      </c>
      <c r="X8" s="180">
        <v>1</v>
      </c>
      <c r="Y8" s="51" t="e">
        <f t="shared" si="10"/>
        <v>#REF!</v>
      </c>
      <c r="Z8" s="45" t="e">
        <f>'к среднему по РА'!Q8</f>
        <v>#REF!</v>
      </c>
      <c r="AA8" s="45" t="e">
        <f>коэффициенты!O8</f>
        <v>#REF!</v>
      </c>
      <c r="AB8" s="49" t="e">
        <f t="shared" si="11"/>
        <v>#REF!</v>
      </c>
      <c r="AC8" s="179" t="e">
        <f>'к среднему по РА'!S8</f>
        <v>#REF!</v>
      </c>
      <c r="AD8" s="180">
        <v>1</v>
      </c>
      <c r="AE8" s="51" t="e">
        <f t="shared" si="12"/>
        <v>#REF!</v>
      </c>
      <c r="AF8" s="45" t="e">
        <f>'к среднему по РА'!Y8</f>
        <v>#REF!</v>
      </c>
      <c r="AG8" s="45" t="e">
        <f>коэффициенты!S8</f>
        <v>#REF!</v>
      </c>
      <c r="AH8" s="49" t="e">
        <f t="shared" si="13"/>
        <v>#REF!</v>
      </c>
      <c r="AI8" s="179" t="e">
        <f>'к среднему по РА'!AA8</f>
        <v>#REF!</v>
      </c>
      <c r="AJ8" s="24" t="e">
        <f>коэффициенты!U8</f>
        <v>#REF!</v>
      </c>
      <c r="AK8" s="51" t="e">
        <f t="shared" si="14"/>
        <v>#REF!</v>
      </c>
      <c r="AL8" s="45" t="e">
        <f>'к среднему по РА'!U8</f>
        <v>#REF!</v>
      </c>
      <c r="AM8" s="45" t="e">
        <f>коэффициенты!W8</f>
        <v>#REF!</v>
      </c>
      <c r="AN8" s="49" t="e">
        <f t="shared" si="15"/>
        <v>#REF!</v>
      </c>
      <c r="AO8" s="179" t="e">
        <f>'к среднему по РА'!W8</f>
        <v>#REF!</v>
      </c>
      <c r="AP8" s="24" t="e">
        <f>коэффициенты!Y8</f>
        <v>#REF!</v>
      </c>
      <c r="AQ8" s="51" t="e">
        <f t="shared" si="16"/>
        <v>#REF!</v>
      </c>
      <c r="AR8" s="45" t="e">
        <f>'к среднему по РА'!AC8</f>
        <v>#REF!</v>
      </c>
      <c r="AS8" s="45" t="e">
        <f>коэффициенты!AA8</f>
        <v>#REF!</v>
      </c>
      <c r="AT8" s="49" t="e">
        <f t="shared" si="17"/>
        <v>#REF!</v>
      </c>
      <c r="AU8" s="45" t="e">
        <f>'к среднему по РА'!AE8</f>
        <v>#REF!</v>
      </c>
      <c r="AV8" s="45" t="e">
        <f>коэффициенты!AC8</f>
        <v>#REF!</v>
      </c>
      <c r="AW8" s="51" t="e">
        <f t="shared" si="18"/>
        <v>#REF!</v>
      </c>
      <c r="AX8" s="45" t="e">
        <f>'к среднему по РА'!AG8</f>
        <v>#REF!</v>
      </c>
      <c r="AY8" s="45" t="e">
        <f>коэффициенты!AE8</f>
        <v>#REF!</v>
      </c>
      <c r="AZ8" s="49" t="e">
        <f t="shared" si="19"/>
        <v>#REF!</v>
      </c>
      <c r="BA8" s="45" t="e">
        <f>'к среднему по РА'!AI8</f>
        <v>#REF!</v>
      </c>
      <c r="BB8" s="45" t="e">
        <f>коэффициенты!AG8</f>
        <v>#REF!</v>
      </c>
      <c r="BC8" s="51" t="e">
        <f t="shared" si="20"/>
        <v>#REF!</v>
      </c>
      <c r="BD8" s="45" t="e">
        <f>'к среднему по РА'!AK8</f>
        <v>#REF!</v>
      </c>
      <c r="BE8" s="45" t="e">
        <f>коэффициенты!AI8</f>
        <v>#REF!</v>
      </c>
      <c r="BF8" s="49" t="e">
        <f t="shared" si="21"/>
        <v>#REF!</v>
      </c>
      <c r="BG8" s="45" t="e">
        <f>'к среднему по РА'!#REF!</f>
        <v>#REF!</v>
      </c>
      <c r="BH8" s="45" t="e">
        <f>коэффициенты!#REF!</f>
        <v>#REF!</v>
      </c>
      <c r="BI8" s="51" t="e">
        <f t="shared" si="22"/>
        <v>#REF!</v>
      </c>
      <c r="BJ8" s="45" t="e">
        <f>'к среднему по РА'!AM8</f>
        <v>#REF!</v>
      </c>
      <c r="BK8" s="45" t="e">
        <f>коэффициенты!AK8</f>
        <v>#REF!</v>
      </c>
      <c r="BL8" s="49" t="e">
        <f t="shared" si="23"/>
        <v>#REF!</v>
      </c>
      <c r="BM8" s="45" t="e">
        <f>'к среднему по РА'!AO8</f>
        <v>#REF!</v>
      </c>
      <c r="BN8" s="45" t="e">
        <f>коэффициенты!AM8</f>
        <v>#REF!</v>
      </c>
      <c r="BO8" s="51" t="e">
        <f t="shared" si="24"/>
        <v>#REF!</v>
      </c>
      <c r="BP8" s="45" t="e">
        <f>'к среднему по РА'!AQ8</f>
        <v>#REF!</v>
      </c>
      <c r="BQ8" s="45" t="e">
        <f>коэффициенты!AO8</f>
        <v>#REF!</v>
      </c>
      <c r="BR8" s="49" t="e">
        <f t="shared" si="25"/>
        <v>#REF!</v>
      </c>
      <c r="BS8" s="45" t="e">
        <f>'к среднему по РА'!AS8</f>
        <v>#REF!</v>
      </c>
      <c r="BT8" s="45" t="e">
        <f>коэффициенты!AQ8</f>
        <v>#REF!</v>
      </c>
      <c r="BU8" s="51" t="e">
        <f t="shared" si="26"/>
        <v>#REF!</v>
      </c>
      <c r="BV8" s="45" t="e">
        <f>'к среднему по РА'!AY8</f>
        <v>#REF!</v>
      </c>
      <c r="BW8" s="45" t="e">
        <f>коэффициенты!#REF!</f>
        <v>#REF!</v>
      </c>
      <c r="BX8" s="49" t="e">
        <f t="shared" si="27"/>
        <v>#REF!</v>
      </c>
      <c r="BY8" s="45" t="e">
        <f>'к среднему по РА'!#REF!</f>
        <v>#REF!</v>
      </c>
      <c r="BZ8" s="45" t="e">
        <f>коэффициенты!#REF!</f>
        <v>#REF!</v>
      </c>
      <c r="CA8" s="179" t="e">
        <f>'к среднему по РА'!#REF!</f>
        <v>#REF!</v>
      </c>
      <c r="CB8" s="179">
        <v>1</v>
      </c>
      <c r="CC8" s="51" t="e">
        <f t="shared" si="28"/>
        <v>#REF!</v>
      </c>
      <c r="CD8" s="45" t="e">
        <f>'к среднему по РА'!BG8</f>
        <v>#REF!</v>
      </c>
      <c r="CE8" s="45" t="e">
        <f>коэффициенты!AS8</f>
        <v>#REF!</v>
      </c>
      <c r="CF8" s="49" t="e">
        <f t="shared" si="29"/>
        <v>#REF!</v>
      </c>
      <c r="CG8" s="45" t="e">
        <f>'к среднему по РА'!#REF!</f>
        <v>#REF!</v>
      </c>
      <c r="CH8" s="45" t="e">
        <f>коэффициенты!AU8</f>
        <v>#REF!</v>
      </c>
      <c r="CI8" s="51" t="e">
        <f t="shared" si="30"/>
        <v>#REF!</v>
      </c>
      <c r="CJ8" s="45" t="e">
        <f>'к среднему по РА'!BI8</f>
        <v>#REF!</v>
      </c>
      <c r="CK8" s="45" t="e">
        <f>коэффициенты!AW8</f>
        <v>#REF!</v>
      </c>
      <c r="CL8" s="49" t="e">
        <f t="shared" si="31"/>
        <v>#REF!</v>
      </c>
      <c r="CM8" s="45" t="e">
        <f>'к среднему по РА'!#REF!</f>
        <v>#REF!</v>
      </c>
      <c r="CN8" s="45" t="e">
        <f>коэффициенты!#REF!</f>
        <v>#REF!</v>
      </c>
      <c r="CO8" s="51" t="e">
        <f t="shared" si="32"/>
        <v>#REF!</v>
      </c>
      <c r="CP8" s="45" t="e">
        <f>'к среднему по РА'!#REF!</f>
        <v>#REF!</v>
      </c>
      <c r="CQ8" s="45" t="e">
        <f>коэффициенты!AY8</f>
        <v>#REF!</v>
      </c>
      <c r="CR8" s="101" t="e">
        <f t="shared" si="33"/>
        <v>#REF!</v>
      </c>
      <c r="CS8" s="45" t="e">
        <f>'к среднему по РА'!#REF!</f>
        <v>#REF!</v>
      </c>
      <c r="CT8" s="45" t="e">
        <f>коэффициенты!#REF!</f>
        <v>#REF!</v>
      </c>
      <c r="CU8" s="50" t="e">
        <f t="shared" si="34"/>
        <v>#REF!</v>
      </c>
      <c r="CV8" s="45" t="e">
        <f>'к среднему по РА'!BK8</f>
        <v>#REF!</v>
      </c>
      <c r="CW8" s="45" t="e">
        <f>коэффициенты!BA8</f>
        <v>#REF!</v>
      </c>
      <c r="CX8" s="49" t="e">
        <f t="shared" si="35"/>
        <v>#REF!</v>
      </c>
      <c r="CY8" s="45" t="e">
        <f>'к среднему по РА'!#REF!</f>
        <v>#REF!</v>
      </c>
      <c r="CZ8" s="45" t="e">
        <f>коэффициенты!#REF!</f>
        <v>#REF!</v>
      </c>
      <c r="DA8" s="51" t="e">
        <f t="shared" si="36"/>
        <v>#REF!</v>
      </c>
      <c r="DB8" s="45" t="e">
        <f>'к среднему по РА'!BM8</f>
        <v>#REF!</v>
      </c>
      <c r="DC8" s="45" t="e">
        <f>коэффициенты!BC8</f>
        <v>#REF!</v>
      </c>
      <c r="DD8" s="49" t="e">
        <f t="shared" si="37"/>
        <v>#REF!</v>
      </c>
      <c r="DE8" s="45" t="e">
        <f>'к среднему по РА'!#REF!</f>
        <v>#REF!</v>
      </c>
      <c r="DF8" s="45" t="e">
        <f>коэффициенты!#REF!</f>
        <v>#REF!</v>
      </c>
      <c r="DG8" s="51" t="e">
        <f t="shared" si="38"/>
        <v>#REF!</v>
      </c>
      <c r="DH8" s="45" t="e">
        <f>'к среднему по РА'!#REF!</f>
        <v>#REF!</v>
      </c>
      <c r="DI8" s="45" t="e">
        <f>коэффициенты!#REF!</f>
        <v>#REF!</v>
      </c>
      <c r="DJ8" s="49" t="e">
        <f t="shared" si="39"/>
        <v>#REF!</v>
      </c>
      <c r="DK8" s="45" t="e">
        <f>'к среднему по РА'!#REF!</f>
        <v>#REF!</v>
      </c>
      <c r="DL8" s="45" t="e">
        <f>коэффициенты!BG8</f>
        <v>#REF!</v>
      </c>
      <c r="DM8" s="49" t="e">
        <f t="shared" si="40"/>
        <v>#REF!</v>
      </c>
      <c r="DN8" s="45" t="e">
        <f>'к среднему по РА'!#REF!</f>
        <v>#REF!</v>
      </c>
      <c r="DO8" s="45" t="e">
        <f>коэффициенты!#REF!</f>
        <v>#REF!</v>
      </c>
      <c r="DP8" s="51" t="e">
        <f t="shared" si="41"/>
        <v>#REF!</v>
      </c>
      <c r="DQ8" s="45" t="e">
        <f>'к среднему по РА'!#REF!</f>
        <v>#REF!</v>
      </c>
      <c r="DR8" s="45" t="e">
        <f>коэффициенты!BI8</f>
        <v>#REF!</v>
      </c>
      <c r="DS8" s="49" t="e">
        <f t="shared" si="0"/>
        <v>#REF!</v>
      </c>
      <c r="DT8" s="45"/>
      <c r="DU8" s="45"/>
      <c r="DV8" s="51">
        <f t="shared" si="42"/>
        <v>0</v>
      </c>
      <c r="DW8" s="45" t="e">
        <f>'к среднему по РА'!#REF!</f>
        <v>#REF!</v>
      </c>
      <c r="DX8" s="45" t="e">
        <f>коэффициенты!#REF!</f>
        <v>#REF!</v>
      </c>
      <c r="DY8" s="49" t="e">
        <f t="shared" si="1"/>
        <v>#REF!</v>
      </c>
      <c r="DZ8" s="45" t="e">
        <f>'к среднему по РА'!#REF!</f>
        <v>#REF!</v>
      </c>
      <c r="EA8" s="45" t="e">
        <f>коэффициенты!BK8</f>
        <v>#REF!</v>
      </c>
      <c r="EB8" s="49" t="e">
        <f t="shared" si="43"/>
        <v>#REF!</v>
      </c>
      <c r="EC8" s="45" t="e">
        <f>'к среднему по РА'!#REF!</f>
        <v>#REF!</v>
      </c>
      <c r="ED8" s="45" t="e">
        <f>коэффициенты!#REF!</f>
        <v>#REF!</v>
      </c>
      <c r="EE8" s="49" t="e">
        <f t="shared" si="44"/>
        <v>#REF!</v>
      </c>
      <c r="EF8" s="45" t="e">
        <f>'к среднему по РА'!#REF!</f>
        <v>#REF!</v>
      </c>
      <c r="EG8" s="45" t="e">
        <f>коэффициенты!#REF!</f>
        <v>#REF!</v>
      </c>
      <c r="EH8" s="49" t="e">
        <f t="shared" si="45"/>
        <v>#REF!</v>
      </c>
      <c r="EI8" s="45" t="e">
        <f>'к среднему по РА'!#REF!</f>
        <v>#REF!</v>
      </c>
      <c r="EJ8" s="45" t="e">
        <f>коэффициенты!#REF!</f>
        <v>#REF!</v>
      </c>
      <c r="EK8" s="49" t="e">
        <f t="shared" si="46"/>
        <v>#REF!</v>
      </c>
      <c r="EL8" s="45" t="e">
        <f>'к среднему по РА'!#REF!</f>
        <v>#REF!</v>
      </c>
      <c r="EM8" s="45" t="e">
        <f>коэффициенты!#REF!</f>
        <v>#REF!</v>
      </c>
      <c r="EN8" s="51" t="e">
        <f t="shared" si="47"/>
        <v>#REF!</v>
      </c>
      <c r="EO8" s="45" t="e">
        <f>'к среднему по РА'!#REF!</f>
        <v>#REF!</v>
      </c>
      <c r="EP8" s="45" t="e">
        <f>коэффициенты!#REF!</f>
        <v>#REF!</v>
      </c>
      <c r="EQ8" s="49" t="e">
        <f t="shared" si="48"/>
        <v>#REF!</v>
      </c>
      <c r="ER8" s="45" t="e">
        <f>'к среднему по РА'!#REF!</f>
        <v>#REF!</v>
      </c>
      <c r="ES8" s="45" t="e">
        <f>коэффициенты!#REF!</f>
        <v>#REF!</v>
      </c>
      <c r="ET8" s="51" t="e">
        <f t="shared" si="49"/>
        <v>#REF!</v>
      </c>
      <c r="EU8" s="96" t="e">
        <f>'к среднему по РА'!#REF!</f>
        <v>#REF!</v>
      </c>
      <c r="EV8" s="98" t="e">
        <f>коэффициенты!#REF!</f>
        <v>#REF!</v>
      </c>
      <c r="EW8" s="49" t="e">
        <f t="shared" si="50"/>
        <v>#REF!</v>
      </c>
      <c r="EX8" s="84">
        <v>15</v>
      </c>
      <c r="EY8" s="165">
        <v>0</v>
      </c>
      <c r="EZ8" s="84">
        <f t="shared" si="51"/>
        <v>15</v>
      </c>
      <c r="FA8" s="166">
        <f t="shared" si="52"/>
        <v>1</v>
      </c>
      <c r="FB8" s="167">
        <f t="shared" si="53"/>
        <v>1</v>
      </c>
      <c r="FC8" s="125">
        <v>8</v>
      </c>
      <c r="FD8" s="126">
        <v>8</v>
      </c>
      <c r="FE8" s="65">
        <f t="shared" si="54"/>
        <v>1</v>
      </c>
      <c r="FF8" s="88">
        <f t="shared" si="62"/>
        <v>1</v>
      </c>
      <c r="FG8" s="91" t="e">
        <f t="shared" si="55"/>
        <v>#REF!</v>
      </c>
      <c r="FH8" s="91" t="e">
        <f t="shared" si="56"/>
        <v>#REF!</v>
      </c>
      <c r="FI8" s="99" t="e">
        <f t="shared" si="57"/>
        <v>#REF!</v>
      </c>
      <c r="FJ8" s="99" t="e">
        <f t="shared" si="2"/>
        <v>#REF!</v>
      </c>
      <c r="FK8" s="99" t="e">
        <f t="shared" si="58"/>
        <v>#REF!</v>
      </c>
      <c r="FL8" s="99">
        <f t="shared" si="59"/>
        <v>0.04</v>
      </c>
      <c r="FM8" s="99">
        <f t="shared" si="60"/>
        <v>0.06</v>
      </c>
      <c r="FN8" s="92" t="e">
        <f t="shared" si="61"/>
        <v>#REF!</v>
      </c>
      <c r="FO8" s="46">
        <v>8</v>
      </c>
    </row>
    <row r="9" spans="1:171" s="46" customFormat="1" ht="20.45" customHeight="1">
      <c r="A9" s="47" t="s">
        <v>37</v>
      </c>
      <c r="B9" s="45" t="e">
        <f>'к среднему по РА'!E9</f>
        <v>#REF!</v>
      </c>
      <c r="C9" s="45" t="e">
        <f>коэффициенты!E9</f>
        <v>#REF!</v>
      </c>
      <c r="D9" s="43" t="e">
        <f t="shared" si="3"/>
        <v>#REF!</v>
      </c>
      <c r="E9" s="45" t="e">
        <f>'к среднему по РА'!#REF!</f>
        <v>#REF!</v>
      </c>
      <c r="F9" s="24" t="e">
        <f>коэффициенты!#REF!</f>
        <v>#REF!</v>
      </c>
      <c r="G9" s="51" t="e">
        <f t="shared" si="4"/>
        <v>#REF!</v>
      </c>
      <c r="H9" s="45" t="e">
        <f>'к среднему по РА'!G9</f>
        <v>#REF!</v>
      </c>
      <c r="I9" s="45" t="e">
        <f>коэффициенты!G9</f>
        <v>#REF!</v>
      </c>
      <c r="J9" s="43" t="e">
        <f t="shared" si="5"/>
        <v>#REF!</v>
      </c>
      <c r="K9" s="45" t="e">
        <f>'к среднему по РА'!I9</f>
        <v>#REF!</v>
      </c>
      <c r="L9" s="24" t="e">
        <f>коэффициенты!I9</f>
        <v>#REF!</v>
      </c>
      <c r="M9" s="51" t="e">
        <f t="shared" si="6"/>
        <v>#REF!</v>
      </c>
      <c r="N9" s="45">
        <f>'к среднему по РА'!K9</f>
        <v>0</v>
      </c>
      <c r="O9" s="45" t="e">
        <f>коэффициенты!#REF!</f>
        <v>#REF!</v>
      </c>
      <c r="P9" s="43" t="e">
        <f t="shared" si="7"/>
        <v>#REF!</v>
      </c>
      <c r="Q9" s="179" t="e">
        <f>'к среднему по РА'!M9</f>
        <v>#REF!</v>
      </c>
      <c r="R9" s="180">
        <v>1</v>
      </c>
      <c r="S9" s="51" t="e">
        <f t="shared" si="8"/>
        <v>#REF!</v>
      </c>
      <c r="T9" s="45" t="e">
        <f>'к среднему по РА'!O9</f>
        <v>#REF!</v>
      </c>
      <c r="U9" s="45" t="e">
        <f>коэффициенты!M9</f>
        <v>#REF!</v>
      </c>
      <c r="V9" s="49" t="e">
        <f t="shared" si="9"/>
        <v>#REF!</v>
      </c>
      <c r="W9" s="179" t="e">
        <f>'к среднему по РА'!#REF!</f>
        <v>#REF!</v>
      </c>
      <c r="X9" s="180">
        <v>1</v>
      </c>
      <c r="Y9" s="51" t="e">
        <f t="shared" si="10"/>
        <v>#REF!</v>
      </c>
      <c r="Z9" s="45" t="e">
        <f>'к среднему по РА'!Q9</f>
        <v>#REF!</v>
      </c>
      <c r="AA9" s="45" t="e">
        <f>коэффициенты!O9</f>
        <v>#REF!</v>
      </c>
      <c r="AB9" s="49" t="e">
        <f t="shared" si="11"/>
        <v>#REF!</v>
      </c>
      <c r="AC9" s="179" t="e">
        <f>'к среднему по РА'!S9</f>
        <v>#REF!</v>
      </c>
      <c r="AD9" s="180">
        <v>1</v>
      </c>
      <c r="AE9" s="51" t="e">
        <f t="shared" si="12"/>
        <v>#REF!</v>
      </c>
      <c r="AF9" s="45" t="e">
        <f>'к среднему по РА'!Y9</f>
        <v>#REF!</v>
      </c>
      <c r="AG9" s="45" t="e">
        <f>коэффициенты!S9</f>
        <v>#REF!</v>
      </c>
      <c r="AH9" s="49" t="e">
        <f t="shared" si="13"/>
        <v>#REF!</v>
      </c>
      <c r="AI9" s="179" t="e">
        <f>'к среднему по РА'!AA9</f>
        <v>#REF!</v>
      </c>
      <c r="AJ9" s="24" t="e">
        <f>коэффициенты!U9</f>
        <v>#REF!</v>
      </c>
      <c r="AK9" s="51" t="e">
        <f t="shared" si="14"/>
        <v>#REF!</v>
      </c>
      <c r="AL9" s="45" t="e">
        <f>'к среднему по РА'!U9</f>
        <v>#REF!</v>
      </c>
      <c r="AM9" s="45" t="e">
        <f>коэффициенты!W9</f>
        <v>#REF!</v>
      </c>
      <c r="AN9" s="49" t="e">
        <f t="shared" si="15"/>
        <v>#REF!</v>
      </c>
      <c r="AO9" s="179" t="e">
        <f>'к среднему по РА'!W9</f>
        <v>#REF!</v>
      </c>
      <c r="AP9" s="24" t="e">
        <f>коэффициенты!Y9</f>
        <v>#REF!</v>
      </c>
      <c r="AQ9" s="51" t="e">
        <f t="shared" si="16"/>
        <v>#REF!</v>
      </c>
      <c r="AR9" s="45" t="e">
        <f>'к среднему по РА'!AC9</f>
        <v>#REF!</v>
      </c>
      <c r="AS9" s="45" t="e">
        <f>коэффициенты!AA9</f>
        <v>#REF!</v>
      </c>
      <c r="AT9" s="49" t="e">
        <f t="shared" si="17"/>
        <v>#REF!</v>
      </c>
      <c r="AU9" s="45" t="e">
        <f>'к среднему по РА'!AE9</f>
        <v>#REF!</v>
      </c>
      <c r="AV9" s="45" t="e">
        <f>коэффициенты!AC9</f>
        <v>#REF!</v>
      </c>
      <c r="AW9" s="51" t="e">
        <f t="shared" si="18"/>
        <v>#REF!</v>
      </c>
      <c r="AX9" s="45" t="e">
        <f>'к среднему по РА'!AG9</f>
        <v>#REF!</v>
      </c>
      <c r="AY9" s="45" t="e">
        <f>коэффициенты!AE9</f>
        <v>#REF!</v>
      </c>
      <c r="AZ9" s="49" t="e">
        <f t="shared" si="19"/>
        <v>#REF!</v>
      </c>
      <c r="BA9" s="45" t="e">
        <f>'к среднему по РА'!AI9</f>
        <v>#REF!</v>
      </c>
      <c r="BB9" s="45" t="e">
        <f>коэффициенты!AG9</f>
        <v>#REF!</v>
      </c>
      <c r="BC9" s="51" t="e">
        <f t="shared" si="20"/>
        <v>#REF!</v>
      </c>
      <c r="BD9" s="45" t="e">
        <f>'к среднему по РА'!AK9</f>
        <v>#REF!</v>
      </c>
      <c r="BE9" s="45" t="e">
        <f>коэффициенты!AI9</f>
        <v>#REF!</v>
      </c>
      <c r="BF9" s="49" t="e">
        <f t="shared" si="21"/>
        <v>#REF!</v>
      </c>
      <c r="BG9" s="45" t="e">
        <f>'к среднему по РА'!#REF!</f>
        <v>#REF!</v>
      </c>
      <c r="BH9" s="45" t="e">
        <f>коэффициенты!#REF!</f>
        <v>#REF!</v>
      </c>
      <c r="BI9" s="51" t="e">
        <f t="shared" si="22"/>
        <v>#REF!</v>
      </c>
      <c r="BJ9" s="45" t="e">
        <f>'к среднему по РА'!AM9</f>
        <v>#REF!</v>
      </c>
      <c r="BK9" s="45" t="e">
        <f>коэффициенты!AK9</f>
        <v>#REF!</v>
      </c>
      <c r="BL9" s="49" t="e">
        <f t="shared" si="23"/>
        <v>#REF!</v>
      </c>
      <c r="BM9" s="45" t="e">
        <f>'к среднему по РА'!AO9</f>
        <v>#REF!</v>
      </c>
      <c r="BN9" s="45" t="e">
        <f>коэффициенты!AM9</f>
        <v>#REF!</v>
      </c>
      <c r="BO9" s="51" t="e">
        <f t="shared" si="24"/>
        <v>#REF!</v>
      </c>
      <c r="BP9" s="45" t="e">
        <f>'к среднему по РА'!AQ9</f>
        <v>#REF!</v>
      </c>
      <c r="BQ9" s="45" t="e">
        <f>коэффициенты!AO9</f>
        <v>#REF!</v>
      </c>
      <c r="BR9" s="49" t="e">
        <f t="shared" si="25"/>
        <v>#REF!</v>
      </c>
      <c r="BS9" s="45" t="e">
        <f>'к среднему по РА'!AS9</f>
        <v>#REF!</v>
      </c>
      <c r="BT9" s="45" t="e">
        <f>коэффициенты!AQ9</f>
        <v>#REF!</v>
      </c>
      <c r="BU9" s="51" t="e">
        <f t="shared" si="26"/>
        <v>#REF!</v>
      </c>
      <c r="BV9" s="45" t="e">
        <f>'к среднему по РА'!AY9</f>
        <v>#REF!</v>
      </c>
      <c r="BW9" s="45" t="e">
        <f>коэффициенты!#REF!</f>
        <v>#REF!</v>
      </c>
      <c r="BX9" s="49" t="e">
        <f t="shared" si="27"/>
        <v>#REF!</v>
      </c>
      <c r="BY9" s="45" t="e">
        <f>'к среднему по РА'!#REF!</f>
        <v>#REF!</v>
      </c>
      <c r="BZ9" s="45" t="e">
        <f>коэффициенты!#REF!</f>
        <v>#REF!</v>
      </c>
      <c r="CA9" s="179" t="e">
        <f>'к среднему по РА'!#REF!</f>
        <v>#REF!</v>
      </c>
      <c r="CB9" s="179">
        <v>1</v>
      </c>
      <c r="CC9" s="51" t="e">
        <f t="shared" si="28"/>
        <v>#REF!</v>
      </c>
      <c r="CD9" s="45" t="e">
        <f>'к среднему по РА'!BG9</f>
        <v>#REF!</v>
      </c>
      <c r="CE9" s="45" t="e">
        <f>коэффициенты!AS9</f>
        <v>#REF!</v>
      </c>
      <c r="CF9" s="49" t="e">
        <f t="shared" si="29"/>
        <v>#REF!</v>
      </c>
      <c r="CG9" s="45" t="e">
        <f>'к среднему по РА'!#REF!</f>
        <v>#REF!</v>
      </c>
      <c r="CH9" s="45" t="e">
        <f>коэффициенты!AU9</f>
        <v>#REF!</v>
      </c>
      <c r="CI9" s="51" t="e">
        <f t="shared" si="30"/>
        <v>#REF!</v>
      </c>
      <c r="CJ9" s="45" t="e">
        <f>'к среднему по РА'!BI9</f>
        <v>#REF!</v>
      </c>
      <c r="CK9" s="45" t="e">
        <f>коэффициенты!AW9</f>
        <v>#REF!</v>
      </c>
      <c r="CL9" s="49" t="e">
        <f t="shared" si="31"/>
        <v>#REF!</v>
      </c>
      <c r="CM9" s="45" t="e">
        <f>'к среднему по РА'!#REF!</f>
        <v>#REF!</v>
      </c>
      <c r="CN9" s="45" t="e">
        <f>коэффициенты!#REF!</f>
        <v>#REF!</v>
      </c>
      <c r="CO9" s="51" t="e">
        <f t="shared" si="32"/>
        <v>#REF!</v>
      </c>
      <c r="CP9" s="45" t="e">
        <f>'к среднему по РА'!#REF!</f>
        <v>#REF!</v>
      </c>
      <c r="CQ9" s="45" t="e">
        <f>коэффициенты!AY9</f>
        <v>#REF!</v>
      </c>
      <c r="CR9" s="101" t="e">
        <f t="shared" si="33"/>
        <v>#REF!</v>
      </c>
      <c r="CS9" s="45" t="e">
        <f>'к среднему по РА'!#REF!</f>
        <v>#REF!</v>
      </c>
      <c r="CT9" s="45" t="e">
        <f>коэффициенты!#REF!</f>
        <v>#REF!</v>
      </c>
      <c r="CU9" s="50" t="e">
        <f t="shared" si="34"/>
        <v>#REF!</v>
      </c>
      <c r="CV9" s="45" t="e">
        <f>'к среднему по РА'!BK9</f>
        <v>#REF!</v>
      </c>
      <c r="CW9" s="45" t="e">
        <f>коэффициенты!BA9</f>
        <v>#REF!</v>
      </c>
      <c r="CX9" s="49" t="e">
        <f t="shared" si="35"/>
        <v>#REF!</v>
      </c>
      <c r="CY9" s="45" t="e">
        <f>'к среднему по РА'!#REF!</f>
        <v>#REF!</v>
      </c>
      <c r="CZ9" s="45" t="e">
        <f>коэффициенты!#REF!</f>
        <v>#REF!</v>
      </c>
      <c r="DA9" s="51" t="e">
        <f t="shared" si="36"/>
        <v>#REF!</v>
      </c>
      <c r="DB9" s="45" t="e">
        <f>'к среднему по РА'!BM9</f>
        <v>#REF!</v>
      </c>
      <c r="DC9" s="45" t="e">
        <f>коэффициенты!BC9</f>
        <v>#REF!</v>
      </c>
      <c r="DD9" s="49" t="e">
        <f t="shared" si="37"/>
        <v>#REF!</v>
      </c>
      <c r="DE9" s="45" t="e">
        <f>'к среднему по РА'!#REF!</f>
        <v>#REF!</v>
      </c>
      <c r="DF9" s="45" t="e">
        <f>коэффициенты!#REF!</f>
        <v>#REF!</v>
      </c>
      <c r="DG9" s="51" t="e">
        <f t="shared" si="38"/>
        <v>#REF!</v>
      </c>
      <c r="DH9" s="45" t="e">
        <f>'к среднему по РА'!#REF!</f>
        <v>#REF!</v>
      </c>
      <c r="DI9" s="45" t="e">
        <f>коэффициенты!#REF!</f>
        <v>#REF!</v>
      </c>
      <c r="DJ9" s="49" t="e">
        <f t="shared" si="39"/>
        <v>#REF!</v>
      </c>
      <c r="DK9" s="45" t="e">
        <f>'к среднему по РА'!#REF!</f>
        <v>#REF!</v>
      </c>
      <c r="DL9" s="45" t="e">
        <f>коэффициенты!BG9</f>
        <v>#REF!</v>
      </c>
      <c r="DM9" s="49" t="e">
        <f t="shared" si="40"/>
        <v>#REF!</v>
      </c>
      <c r="DN9" s="45" t="e">
        <f>'к среднему по РА'!#REF!</f>
        <v>#REF!</v>
      </c>
      <c r="DO9" s="45" t="e">
        <f>коэффициенты!#REF!</f>
        <v>#REF!</v>
      </c>
      <c r="DP9" s="51" t="e">
        <f t="shared" si="41"/>
        <v>#REF!</v>
      </c>
      <c r="DQ9" s="45" t="e">
        <f>'к среднему по РА'!#REF!</f>
        <v>#REF!</v>
      </c>
      <c r="DR9" s="45" t="e">
        <f>коэффициенты!BI9</f>
        <v>#REF!</v>
      </c>
      <c r="DS9" s="49" t="e">
        <f t="shared" si="0"/>
        <v>#REF!</v>
      </c>
      <c r="DT9" s="45"/>
      <c r="DU9" s="45"/>
      <c r="DV9" s="51">
        <f t="shared" si="42"/>
        <v>0</v>
      </c>
      <c r="DW9" s="45" t="e">
        <f>'к среднему по РА'!#REF!</f>
        <v>#REF!</v>
      </c>
      <c r="DX9" s="45" t="e">
        <f>коэффициенты!#REF!</f>
        <v>#REF!</v>
      </c>
      <c r="DY9" s="49" t="e">
        <f t="shared" si="1"/>
        <v>#REF!</v>
      </c>
      <c r="DZ9" s="45" t="e">
        <f>'к среднему по РА'!#REF!</f>
        <v>#REF!</v>
      </c>
      <c r="EA9" s="45" t="e">
        <f>коэффициенты!BK9</f>
        <v>#REF!</v>
      </c>
      <c r="EB9" s="49" t="e">
        <f t="shared" si="43"/>
        <v>#REF!</v>
      </c>
      <c r="EC9" s="45" t="e">
        <f>'к среднему по РА'!#REF!</f>
        <v>#REF!</v>
      </c>
      <c r="ED9" s="45" t="e">
        <f>коэффициенты!#REF!</f>
        <v>#REF!</v>
      </c>
      <c r="EE9" s="49" t="e">
        <f t="shared" si="44"/>
        <v>#REF!</v>
      </c>
      <c r="EF9" s="45" t="e">
        <f>'к среднему по РА'!#REF!</f>
        <v>#REF!</v>
      </c>
      <c r="EG9" s="45" t="e">
        <f>коэффициенты!#REF!</f>
        <v>#REF!</v>
      </c>
      <c r="EH9" s="49" t="e">
        <f t="shared" si="45"/>
        <v>#REF!</v>
      </c>
      <c r="EI9" s="45" t="e">
        <f>'к среднему по РА'!#REF!</f>
        <v>#REF!</v>
      </c>
      <c r="EJ9" s="45" t="e">
        <f>коэффициенты!#REF!</f>
        <v>#REF!</v>
      </c>
      <c r="EK9" s="49" t="e">
        <f t="shared" si="46"/>
        <v>#REF!</v>
      </c>
      <c r="EL9" s="45" t="e">
        <f>'к среднему по РА'!#REF!</f>
        <v>#REF!</v>
      </c>
      <c r="EM9" s="45" t="e">
        <f>коэффициенты!#REF!</f>
        <v>#REF!</v>
      </c>
      <c r="EN9" s="51" t="e">
        <f t="shared" si="47"/>
        <v>#REF!</v>
      </c>
      <c r="EO9" s="45" t="e">
        <f>'к среднему по РА'!#REF!</f>
        <v>#REF!</v>
      </c>
      <c r="EP9" s="45" t="e">
        <f>коэффициенты!#REF!</f>
        <v>#REF!</v>
      </c>
      <c r="EQ9" s="49" t="e">
        <f t="shared" si="48"/>
        <v>#REF!</v>
      </c>
      <c r="ER9" s="45" t="e">
        <f>'к среднему по РА'!#REF!</f>
        <v>#REF!</v>
      </c>
      <c r="ES9" s="45" t="e">
        <f>коэффициенты!#REF!</f>
        <v>#REF!</v>
      </c>
      <c r="ET9" s="51" t="e">
        <f t="shared" si="49"/>
        <v>#REF!</v>
      </c>
      <c r="EU9" s="96" t="e">
        <f>'к среднему по РА'!#REF!</f>
        <v>#REF!</v>
      </c>
      <c r="EV9" s="98" t="e">
        <f>коэффициенты!#REF!</f>
        <v>#REF!</v>
      </c>
      <c r="EW9" s="49" t="e">
        <f t="shared" si="50"/>
        <v>#REF!</v>
      </c>
      <c r="EX9" s="84">
        <v>15</v>
      </c>
      <c r="EY9" s="165">
        <v>0</v>
      </c>
      <c r="EZ9" s="84">
        <f t="shared" si="51"/>
        <v>15</v>
      </c>
      <c r="FA9" s="166">
        <f t="shared" si="52"/>
        <v>1</v>
      </c>
      <c r="FB9" s="167">
        <f t="shared" si="53"/>
        <v>1</v>
      </c>
      <c r="FC9" s="125">
        <v>8</v>
      </c>
      <c r="FD9" s="126">
        <v>8</v>
      </c>
      <c r="FE9" s="65">
        <f t="shared" si="54"/>
        <v>1</v>
      </c>
      <c r="FF9" s="88">
        <f t="shared" si="62"/>
        <v>1</v>
      </c>
      <c r="FG9" s="91" t="e">
        <f t="shared" si="55"/>
        <v>#REF!</v>
      </c>
      <c r="FH9" s="91" t="e">
        <f t="shared" si="56"/>
        <v>#REF!</v>
      </c>
      <c r="FI9" s="99" t="e">
        <f t="shared" si="57"/>
        <v>#REF!</v>
      </c>
      <c r="FJ9" s="99" t="e">
        <f t="shared" si="2"/>
        <v>#REF!</v>
      </c>
      <c r="FK9" s="99" t="e">
        <f t="shared" si="58"/>
        <v>#REF!</v>
      </c>
      <c r="FL9" s="99">
        <f t="shared" si="59"/>
        <v>0.04</v>
      </c>
      <c r="FM9" s="99">
        <f t="shared" si="60"/>
        <v>0.06</v>
      </c>
      <c r="FN9" s="92" t="e">
        <f t="shared" si="61"/>
        <v>#REF!</v>
      </c>
      <c r="FO9" s="46">
        <v>10</v>
      </c>
    </row>
    <row r="10" spans="1:171" s="46" customFormat="1" ht="18" customHeight="1">
      <c r="A10" s="47" t="s">
        <v>38</v>
      </c>
      <c r="B10" s="45" t="e">
        <f>'к среднему по РА'!E10</f>
        <v>#REF!</v>
      </c>
      <c r="C10" s="45" t="e">
        <f>коэффициенты!E10</f>
        <v>#REF!</v>
      </c>
      <c r="D10" s="43" t="e">
        <f t="shared" si="3"/>
        <v>#REF!</v>
      </c>
      <c r="E10" s="45" t="e">
        <f>'к среднему по РА'!#REF!</f>
        <v>#REF!</v>
      </c>
      <c r="F10" s="24" t="e">
        <f>коэффициенты!#REF!</f>
        <v>#REF!</v>
      </c>
      <c r="G10" s="51" t="e">
        <f t="shared" si="4"/>
        <v>#REF!</v>
      </c>
      <c r="H10" s="45" t="e">
        <f>'к среднему по РА'!G10</f>
        <v>#REF!</v>
      </c>
      <c r="I10" s="45" t="e">
        <f>коэффициенты!G10</f>
        <v>#REF!</v>
      </c>
      <c r="J10" s="43" t="e">
        <f t="shared" si="5"/>
        <v>#REF!</v>
      </c>
      <c r="K10" s="45" t="e">
        <f>'к среднему по РА'!I10</f>
        <v>#REF!</v>
      </c>
      <c r="L10" s="24" t="e">
        <f>коэффициенты!I10</f>
        <v>#REF!</v>
      </c>
      <c r="M10" s="51" t="e">
        <f t="shared" si="6"/>
        <v>#REF!</v>
      </c>
      <c r="N10" s="45">
        <f>'к среднему по РА'!K10</f>
        <v>0</v>
      </c>
      <c r="O10" s="45" t="e">
        <f>коэффициенты!#REF!</f>
        <v>#REF!</v>
      </c>
      <c r="P10" s="43" t="e">
        <f t="shared" si="7"/>
        <v>#REF!</v>
      </c>
      <c r="Q10" s="179" t="e">
        <f>'к среднему по РА'!M10</f>
        <v>#REF!</v>
      </c>
      <c r="R10" s="180">
        <v>1</v>
      </c>
      <c r="S10" s="51" t="e">
        <f t="shared" si="8"/>
        <v>#REF!</v>
      </c>
      <c r="T10" s="45" t="e">
        <f>'к среднему по РА'!O10</f>
        <v>#REF!</v>
      </c>
      <c r="U10" s="45" t="e">
        <f>коэффициенты!M10</f>
        <v>#REF!</v>
      </c>
      <c r="V10" s="49" t="e">
        <f t="shared" si="9"/>
        <v>#REF!</v>
      </c>
      <c r="W10" s="179" t="e">
        <f>'к среднему по РА'!#REF!</f>
        <v>#REF!</v>
      </c>
      <c r="X10" s="180">
        <v>1</v>
      </c>
      <c r="Y10" s="51" t="e">
        <f t="shared" si="10"/>
        <v>#REF!</v>
      </c>
      <c r="Z10" s="45" t="e">
        <f>'к среднему по РА'!Q10</f>
        <v>#REF!</v>
      </c>
      <c r="AA10" s="45" t="e">
        <f>коэффициенты!O10</f>
        <v>#REF!</v>
      </c>
      <c r="AB10" s="49" t="e">
        <f t="shared" si="11"/>
        <v>#REF!</v>
      </c>
      <c r="AC10" s="179" t="e">
        <f>'к среднему по РА'!S10</f>
        <v>#REF!</v>
      </c>
      <c r="AD10" s="180">
        <v>1</v>
      </c>
      <c r="AE10" s="51" t="e">
        <f t="shared" si="12"/>
        <v>#REF!</v>
      </c>
      <c r="AF10" s="45" t="e">
        <f>'к среднему по РА'!Y10</f>
        <v>#REF!</v>
      </c>
      <c r="AG10" s="45" t="e">
        <f>коэффициенты!S10</f>
        <v>#REF!</v>
      </c>
      <c r="AH10" s="49" t="e">
        <f t="shared" si="13"/>
        <v>#REF!</v>
      </c>
      <c r="AI10" s="179" t="e">
        <f>'к среднему по РА'!AA10</f>
        <v>#REF!</v>
      </c>
      <c r="AJ10" s="24" t="e">
        <f>коэффициенты!U10</f>
        <v>#REF!</v>
      </c>
      <c r="AK10" s="51" t="e">
        <f t="shared" si="14"/>
        <v>#REF!</v>
      </c>
      <c r="AL10" s="45" t="e">
        <f>'к среднему по РА'!U10</f>
        <v>#REF!</v>
      </c>
      <c r="AM10" s="45" t="e">
        <f>коэффициенты!W10</f>
        <v>#REF!</v>
      </c>
      <c r="AN10" s="49" t="e">
        <f t="shared" si="15"/>
        <v>#REF!</v>
      </c>
      <c r="AO10" s="179" t="e">
        <f>'к среднему по РА'!W10</f>
        <v>#REF!</v>
      </c>
      <c r="AP10" s="24" t="e">
        <f>коэффициенты!Y10</f>
        <v>#REF!</v>
      </c>
      <c r="AQ10" s="51" t="e">
        <f t="shared" si="16"/>
        <v>#REF!</v>
      </c>
      <c r="AR10" s="45" t="e">
        <f>'к среднему по РА'!AC10</f>
        <v>#REF!</v>
      </c>
      <c r="AS10" s="45" t="e">
        <f>коэффициенты!AA10</f>
        <v>#REF!</v>
      </c>
      <c r="AT10" s="49" t="e">
        <f t="shared" si="17"/>
        <v>#REF!</v>
      </c>
      <c r="AU10" s="45" t="e">
        <f>'к среднему по РА'!AE10</f>
        <v>#REF!</v>
      </c>
      <c r="AV10" s="45" t="e">
        <f>коэффициенты!AC10</f>
        <v>#REF!</v>
      </c>
      <c r="AW10" s="51" t="e">
        <f t="shared" si="18"/>
        <v>#REF!</v>
      </c>
      <c r="AX10" s="45" t="e">
        <f>'к среднему по РА'!AG10</f>
        <v>#REF!</v>
      </c>
      <c r="AY10" s="45" t="e">
        <f>коэффициенты!AE10</f>
        <v>#REF!</v>
      </c>
      <c r="AZ10" s="49" t="e">
        <f t="shared" si="19"/>
        <v>#REF!</v>
      </c>
      <c r="BA10" s="45" t="e">
        <f>'к среднему по РА'!AI10</f>
        <v>#REF!</v>
      </c>
      <c r="BB10" s="45" t="e">
        <f>коэффициенты!AG10</f>
        <v>#REF!</v>
      </c>
      <c r="BC10" s="51" t="e">
        <f t="shared" si="20"/>
        <v>#REF!</v>
      </c>
      <c r="BD10" s="45" t="e">
        <f>'к среднему по РА'!AK10</f>
        <v>#REF!</v>
      </c>
      <c r="BE10" s="45" t="e">
        <f>коэффициенты!AI10</f>
        <v>#REF!</v>
      </c>
      <c r="BF10" s="49" t="e">
        <f t="shared" si="21"/>
        <v>#REF!</v>
      </c>
      <c r="BG10" s="45" t="e">
        <f>'к среднему по РА'!#REF!</f>
        <v>#REF!</v>
      </c>
      <c r="BH10" s="45" t="e">
        <f>коэффициенты!#REF!</f>
        <v>#REF!</v>
      </c>
      <c r="BI10" s="51" t="e">
        <f t="shared" si="22"/>
        <v>#REF!</v>
      </c>
      <c r="BJ10" s="45" t="e">
        <f>'к среднему по РА'!AM10</f>
        <v>#REF!</v>
      </c>
      <c r="BK10" s="45" t="e">
        <f>коэффициенты!AK10</f>
        <v>#REF!</v>
      </c>
      <c r="BL10" s="49" t="e">
        <f t="shared" si="23"/>
        <v>#REF!</v>
      </c>
      <c r="BM10" s="45" t="e">
        <f>'к среднему по РА'!AO10</f>
        <v>#REF!</v>
      </c>
      <c r="BN10" s="45" t="e">
        <f>коэффициенты!AM10</f>
        <v>#REF!</v>
      </c>
      <c r="BO10" s="51" t="e">
        <f t="shared" si="24"/>
        <v>#REF!</v>
      </c>
      <c r="BP10" s="45" t="e">
        <f>'к среднему по РА'!AQ10</f>
        <v>#REF!</v>
      </c>
      <c r="BQ10" s="45" t="e">
        <f>коэффициенты!AO10</f>
        <v>#REF!</v>
      </c>
      <c r="BR10" s="49" t="e">
        <f t="shared" si="25"/>
        <v>#REF!</v>
      </c>
      <c r="BS10" s="45" t="e">
        <f>'к среднему по РА'!AS10</f>
        <v>#REF!</v>
      </c>
      <c r="BT10" s="45" t="e">
        <f>коэффициенты!AQ10</f>
        <v>#REF!</v>
      </c>
      <c r="BU10" s="51" t="e">
        <f t="shared" si="26"/>
        <v>#REF!</v>
      </c>
      <c r="BV10" s="45" t="e">
        <f>'к среднему по РА'!AY10</f>
        <v>#REF!</v>
      </c>
      <c r="BW10" s="45" t="e">
        <f>коэффициенты!#REF!</f>
        <v>#REF!</v>
      </c>
      <c r="BX10" s="49" t="e">
        <f t="shared" si="27"/>
        <v>#REF!</v>
      </c>
      <c r="BY10" s="45" t="e">
        <f>'к среднему по РА'!#REF!</f>
        <v>#REF!</v>
      </c>
      <c r="BZ10" s="45" t="e">
        <f>коэффициенты!#REF!</f>
        <v>#REF!</v>
      </c>
      <c r="CA10" s="179" t="e">
        <f>'к среднему по РА'!#REF!</f>
        <v>#REF!</v>
      </c>
      <c r="CB10" s="179">
        <v>1</v>
      </c>
      <c r="CC10" s="51" t="e">
        <f t="shared" si="28"/>
        <v>#REF!</v>
      </c>
      <c r="CD10" s="45" t="e">
        <f>'к среднему по РА'!BG10</f>
        <v>#REF!</v>
      </c>
      <c r="CE10" s="45" t="e">
        <f>коэффициенты!AS10</f>
        <v>#REF!</v>
      </c>
      <c r="CF10" s="49" t="e">
        <f t="shared" si="29"/>
        <v>#REF!</v>
      </c>
      <c r="CG10" s="45" t="e">
        <f>'к среднему по РА'!#REF!</f>
        <v>#REF!</v>
      </c>
      <c r="CH10" s="45" t="e">
        <f>коэффициенты!AU10</f>
        <v>#REF!</v>
      </c>
      <c r="CI10" s="51" t="e">
        <f t="shared" si="30"/>
        <v>#REF!</v>
      </c>
      <c r="CJ10" s="45" t="e">
        <f>'к среднему по РА'!BI10</f>
        <v>#REF!</v>
      </c>
      <c r="CK10" s="45" t="e">
        <f>коэффициенты!AW10</f>
        <v>#REF!</v>
      </c>
      <c r="CL10" s="49" t="e">
        <f t="shared" si="31"/>
        <v>#REF!</v>
      </c>
      <c r="CM10" s="45" t="e">
        <f>'к среднему по РА'!#REF!</f>
        <v>#REF!</v>
      </c>
      <c r="CN10" s="45" t="e">
        <f>коэффициенты!#REF!</f>
        <v>#REF!</v>
      </c>
      <c r="CO10" s="51" t="e">
        <f t="shared" si="32"/>
        <v>#REF!</v>
      </c>
      <c r="CP10" s="45" t="e">
        <f>'к среднему по РА'!#REF!</f>
        <v>#REF!</v>
      </c>
      <c r="CQ10" s="45" t="e">
        <f>коэффициенты!AY10</f>
        <v>#REF!</v>
      </c>
      <c r="CR10" s="101" t="e">
        <f t="shared" si="33"/>
        <v>#REF!</v>
      </c>
      <c r="CS10" s="45" t="e">
        <f>'к среднему по РА'!#REF!</f>
        <v>#REF!</v>
      </c>
      <c r="CT10" s="45" t="e">
        <f>коэффициенты!#REF!</f>
        <v>#REF!</v>
      </c>
      <c r="CU10" s="50" t="e">
        <f t="shared" si="34"/>
        <v>#REF!</v>
      </c>
      <c r="CV10" s="45" t="e">
        <f>'к среднему по РА'!BK10</f>
        <v>#REF!</v>
      </c>
      <c r="CW10" s="45" t="e">
        <f>коэффициенты!BA10</f>
        <v>#REF!</v>
      </c>
      <c r="CX10" s="49" t="e">
        <f t="shared" si="35"/>
        <v>#REF!</v>
      </c>
      <c r="CY10" s="45" t="e">
        <f>'к среднему по РА'!#REF!</f>
        <v>#REF!</v>
      </c>
      <c r="CZ10" s="45" t="e">
        <f>коэффициенты!#REF!</f>
        <v>#REF!</v>
      </c>
      <c r="DA10" s="51" t="e">
        <f t="shared" si="36"/>
        <v>#REF!</v>
      </c>
      <c r="DB10" s="45" t="e">
        <f>'к среднему по РА'!BM10</f>
        <v>#REF!</v>
      </c>
      <c r="DC10" s="45" t="e">
        <f>коэффициенты!BC10</f>
        <v>#REF!</v>
      </c>
      <c r="DD10" s="49" t="e">
        <f t="shared" si="37"/>
        <v>#REF!</v>
      </c>
      <c r="DE10" s="45" t="e">
        <f>'к среднему по РА'!#REF!</f>
        <v>#REF!</v>
      </c>
      <c r="DF10" s="45" t="e">
        <f>коэффициенты!#REF!</f>
        <v>#REF!</v>
      </c>
      <c r="DG10" s="51" t="e">
        <f t="shared" si="38"/>
        <v>#REF!</v>
      </c>
      <c r="DH10" s="45" t="e">
        <f>'к среднему по РА'!#REF!</f>
        <v>#REF!</v>
      </c>
      <c r="DI10" s="45" t="e">
        <f>коэффициенты!#REF!</f>
        <v>#REF!</v>
      </c>
      <c r="DJ10" s="49" t="e">
        <f t="shared" si="39"/>
        <v>#REF!</v>
      </c>
      <c r="DK10" s="45" t="e">
        <f>'к среднему по РА'!#REF!</f>
        <v>#REF!</v>
      </c>
      <c r="DL10" s="45" t="e">
        <f>коэффициенты!BG10</f>
        <v>#REF!</v>
      </c>
      <c r="DM10" s="49" t="e">
        <f t="shared" si="40"/>
        <v>#REF!</v>
      </c>
      <c r="DN10" s="45" t="e">
        <f>'к среднему по РА'!#REF!</f>
        <v>#REF!</v>
      </c>
      <c r="DO10" s="45" t="e">
        <f>коэффициенты!#REF!</f>
        <v>#REF!</v>
      </c>
      <c r="DP10" s="51" t="e">
        <f t="shared" si="41"/>
        <v>#REF!</v>
      </c>
      <c r="DQ10" s="45" t="e">
        <f>'к среднему по РА'!#REF!</f>
        <v>#REF!</v>
      </c>
      <c r="DR10" s="45" t="e">
        <f>коэффициенты!BI10</f>
        <v>#REF!</v>
      </c>
      <c r="DS10" s="49" t="e">
        <f t="shared" si="0"/>
        <v>#REF!</v>
      </c>
      <c r="DT10" s="45"/>
      <c r="DU10" s="45"/>
      <c r="DV10" s="51">
        <f t="shared" si="42"/>
        <v>0</v>
      </c>
      <c r="DW10" s="45" t="e">
        <f>'к среднему по РА'!#REF!</f>
        <v>#REF!</v>
      </c>
      <c r="DX10" s="45" t="e">
        <f>коэффициенты!#REF!</f>
        <v>#REF!</v>
      </c>
      <c r="DY10" s="49" t="e">
        <f t="shared" si="1"/>
        <v>#REF!</v>
      </c>
      <c r="DZ10" s="45" t="e">
        <f>'к среднему по РА'!#REF!</f>
        <v>#REF!</v>
      </c>
      <c r="EA10" s="45" t="e">
        <f>коэффициенты!BK10</f>
        <v>#REF!</v>
      </c>
      <c r="EB10" s="49" t="e">
        <f t="shared" si="43"/>
        <v>#REF!</v>
      </c>
      <c r="EC10" s="45" t="e">
        <f>'к среднему по РА'!#REF!</f>
        <v>#REF!</v>
      </c>
      <c r="ED10" s="45" t="e">
        <f>коэффициенты!#REF!</f>
        <v>#REF!</v>
      </c>
      <c r="EE10" s="49" t="e">
        <f t="shared" si="44"/>
        <v>#REF!</v>
      </c>
      <c r="EF10" s="45" t="e">
        <f>'к среднему по РА'!#REF!</f>
        <v>#REF!</v>
      </c>
      <c r="EG10" s="45" t="e">
        <f>коэффициенты!#REF!</f>
        <v>#REF!</v>
      </c>
      <c r="EH10" s="49" t="e">
        <f t="shared" si="45"/>
        <v>#REF!</v>
      </c>
      <c r="EI10" s="45" t="e">
        <f>'к среднему по РА'!#REF!</f>
        <v>#REF!</v>
      </c>
      <c r="EJ10" s="45" t="e">
        <f>коэффициенты!#REF!</f>
        <v>#REF!</v>
      </c>
      <c r="EK10" s="49" t="e">
        <f t="shared" si="46"/>
        <v>#REF!</v>
      </c>
      <c r="EL10" s="45" t="e">
        <f>'к среднему по РА'!#REF!</f>
        <v>#REF!</v>
      </c>
      <c r="EM10" s="45" t="e">
        <f>коэффициенты!#REF!</f>
        <v>#REF!</v>
      </c>
      <c r="EN10" s="51" t="e">
        <f t="shared" si="47"/>
        <v>#REF!</v>
      </c>
      <c r="EO10" s="45" t="e">
        <f>'к среднему по РА'!#REF!</f>
        <v>#REF!</v>
      </c>
      <c r="EP10" s="45" t="e">
        <f>коэффициенты!#REF!</f>
        <v>#REF!</v>
      </c>
      <c r="EQ10" s="49" t="e">
        <f t="shared" si="48"/>
        <v>#REF!</v>
      </c>
      <c r="ER10" s="45" t="e">
        <f>'к среднему по РА'!#REF!</f>
        <v>#REF!</v>
      </c>
      <c r="ES10" s="45" t="e">
        <f>коэффициенты!#REF!</f>
        <v>#REF!</v>
      </c>
      <c r="ET10" s="51" t="e">
        <f t="shared" si="49"/>
        <v>#REF!</v>
      </c>
      <c r="EU10" s="96" t="e">
        <f>'к среднему по РА'!#REF!</f>
        <v>#REF!</v>
      </c>
      <c r="EV10" s="98" t="e">
        <f>коэффициенты!#REF!</f>
        <v>#REF!</v>
      </c>
      <c r="EW10" s="49" t="e">
        <f t="shared" si="50"/>
        <v>#REF!</v>
      </c>
      <c r="EX10" s="84">
        <v>15</v>
      </c>
      <c r="EY10" s="165">
        <v>0</v>
      </c>
      <c r="EZ10" s="84">
        <f t="shared" si="51"/>
        <v>15</v>
      </c>
      <c r="FA10" s="166">
        <f t="shared" si="52"/>
        <v>1</v>
      </c>
      <c r="FB10" s="167">
        <f t="shared" si="53"/>
        <v>1</v>
      </c>
      <c r="FC10" s="125">
        <v>6</v>
      </c>
      <c r="FD10" s="126">
        <v>6</v>
      </c>
      <c r="FE10" s="65">
        <f t="shared" si="54"/>
        <v>1</v>
      </c>
      <c r="FF10" s="88">
        <f t="shared" si="62"/>
        <v>1</v>
      </c>
      <c r="FG10" s="91" t="e">
        <f t="shared" si="55"/>
        <v>#REF!</v>
      </c>
      <c r="FH10" s="91" t="e">
        <f t="shared" si="56"/>
        <v>#REF!</v>
      </c>
      <c r="FI10" s="99" t="e">
        <f t="shared" si="57"/>
        <v>#REF!</v>
      </c>
      <c r="FJ10" s="99" t="e">
        <f t="shared" si="2"/>
        <v>#REF!</v>
      </c>
      <c r="FK10" s="99" t="e">
        <f t="shared" si="58"/>
        <v>#REF!</v>
      </c>
      <c r="FL10" s="99">
        <f t="shared" si="59"/>
        <v>0.04</v>
      </c>
      <c r="FM10" s="99">
        <f t="shared" si="60"/>
        <v>0.06</v>
      </c>
      <c r="FN10" s="92" t="e">
        <f t="shared" si="61"/>
        <v>#REF!</v>
      </c>
      <c r="FO10" s="46">
        <v>1</v>
      </c>
    </row>
    <row r="11" spans="1:171" s="46" customFormat="1" ht="20.45" customHeight="1">
      <c r="A11" s="44" t="s">
        <v>39</v>
      </c>
      <c r="B11" s="45" t="e">
        <f>'к среднему по РА'!E11</f>
        <v>#REF!</v>
      </c>
      <c r="C11" s="45" t="e">
        <f>коэффициенты!E11</f>
        <v>#REF!</v>
      </c>
      <c r="D11" s="43" t="e">
        <f t="shared" si="3"/>
        <v>#REF!</v>
      </c>
      <c r="E11" s="45" t="e">
        <f>'к среднему по РА'!#REF!</f>
        <v>#REF!</v>
      </c>
      <c r="F11" s="24" t="e">
        <f>коэффициенты!#REF!</f>
        <v>#REF!</v>
      </c>
      <c r="G11" s="51" t="e">
        <f t="shared" si="4"/>
        <v>#REF!</v>
      </c>
      <c r="H11" s="45" t="e">
        <f>'к среднему по РА'!G11</f>
        <v>#REF!</v>
      </c>
      <c r="I11" s="45" t="e">
        <f>коэффициенты!G11</f>
        <v>#REF!</v>
      </c>
      <c r="J11" s="43" t="e">
        <f t="shared" si="5"/>
        <v>#REF!</v>
      </c>
      <c r="K11" s="45" t="e">
        <f>'к среднему по РА'!I11</f>
        <v>#REF!</v>
      </c>
      <c r="L11" s="24" t="e">
        <f>коэффициенты!I11</f>
        <v>#REF!</v>
      </c>
      <c r="M11" s="51" t="e">
        <f t="shared" si="6"/>
        <v>#REF!</v>
      </c>
      <c r="N11" s="45">
        <f>'к среднему по РА'!K11</f>
        <v>0</v>
      </c>
      <c r="O11" s="45" t="e">
        <f>коэффициенты!#REF!</f>
        <v>#REF!</v>
      </c>
      <c r="P11" s="43" t="e">
        <f t="shared" si="7"/>
        <v>#REF!</v>
      </c>
      <c r="Q11" s="179" t="e">
        <f>'к среднему по РА'!M11</f>
        <v>#REF!</v>
      </c>
      <c r="R11" s="180">
        <v>1</v>
      </c>
      <c r="S11" s="51" t="e">
        <f t="shared" si="8"/>
        <v>#REF!</v>
      </c>
      <c r="T11" s="45" t="e">
        <f>'к среднему по РА'!O11</f>
        <v>#REF!</v>
      </c>
      <c r="U11" s="45" t="e">
        <f>коэффициенты!M11</f>
        <v>#REF!</v>
      </c>
      <c r="V11" s="49" t="e">
        <f t="shared" si="9"/>
        <v>#REF!</v>
      </c>
      <c r="W11" s="179" t="e">
        <f>'к среднему по РА'!#REF!</f>
        <v>#REF!</v>
      </c>
      <c r="X11" s="180">
        <v>1</v>
      </c>
      <c r="Y11" s="51" t="e">
        <f t="shared" si="10"/>
        <v>#REF!</v>
      </c>
      <c r="Z11" s="45" t="e">
        <f>'к среднему по РА'!Q11</f>
        <v>#REF!</v>
      </c>
      <c r="AA11" s="45" t="e">
        <f>коэффициенты!O11</f>
        <v>#REF!</v>
      </c>
      <c r="AB11" s="49" t="e">
        <f t="shared" si="11"/>
        <v>#REF!</v>
      </c>
      <c r="AC11" s="179" t="e">
        <f>'к среднему по РА'!S11</f>
        <v>#REF!</v>
      </c>
      <c r="AD11" s="180">
        <v>1</v>
      </c>
      <c r="AE11" s="51" t="e">
        <f t="shared" si="12"/>
        <v>#REF!</v>
      </c>
      <c r="AF11" s="45" t="e">
        <f>'к среднему по РА'!Y11</f>
        <v>#REF!</v>
      </c>
      <c r="AG11" s="45" t="e">
        <f>коэффициенты!S11</f>
        <v>#REF!</v>
      </c>
      <c r="AH11" s="49" t="e">
        <f t="shared" si="13"/>
        <v>#REF!</v>
      </c>
      <c r="AI11" s="179" t="e">
        <f>'к среднему по РА'!AA11</f>
        <v>#REF!</v>
      </c>
      <c r="AJ11" s="24" t="e">
        <f>коэффициенты!U11</f>
        <v>#REF!</v>
      </c>
      <c r="AK11" s="51" t="e">
        <f t="shared" si="14"/>
        <v>#REF!</v>
      </c>
      <c r="AL11" s="45" t="e">
        <f>'к среднему по РА'!U11</f>
        <v>#REF!</v>
      </c>
      <c r="AM11" s="45" t="e">
        <f>коэффициенты!W11</f>
        <v>#REF!</v>
      </c>
      <c r="AN11" s="49" t="e">
        <f t="shared" si="15"/>
        <v>#REF!</v>
      </c>
      <c r="AO11" s="179" t="e">
        <f>'к среднему по РА'!W11</f>
        <v>#REF!</v>
      </c>
      <c r="AP11" s="24" t="e">
        <f>коэффициенты!Y11</f>
        <v>#REF!</v>
      </c>
      <c r="AQ11" s="51" t="e">
        <f t="shared" si="16"/>
        <v>#REF!</v>
      </c>
      <c r="AR11" s="45" t="e">
        <f>'к среднему по РА'!AC11</f>
        <v>#REF!</v>
      </c>
      <c r="AS11" s="45" t="e">
        <f>коэффициенты!AA11</f>
        <v>#REF!</v>
      </c>
      <c r="AT11" s="49" t="e">
        <f t="shared" si="17"/>
        <v>#REF!</v>
      </c>
      <c r="AU11" s="45" t="e">
        <f>'к среднему по РА'!AE11</f>
        <v>#REF!</v>
      </c>
      <c r="AV11" s="45" t="e">
        <f>коэффициенты!AC11</f>
        <v>#REF!</v>
      </c>
      <c r="AW11" s="51" t="e">
        <f t="shared" si="18"/>
        <v>#REF!</v>
      </c>
      <c r="AX11" s="45" t="e">
        <f>'к среднему по РА'!AG11</f>
        <v>#REF!</v>
      </c>
      <c r="AY11" s="45" t="e">
        <f>коэффициенты!AE11</f>
        <v>#REF!</v>
      </c>
      <c r="AZ11" s="49" t="e">
        <f t="shared" si="19"/>
        <v>#REF!</v>
      </c>
      <c r="BA11" s="45" t="e">
        <f>'к среднему по РА'!AI11</f>
        <v>#REF!</v>
      </c>
      <c r="BB11" s="45" t="e">
        <f>коэффициенты!AG11</f>
        <v>#REF!</v>
      </c>
      <c r="BC11" s="51" t="e">
        <f t="shared" si="20"/>
        <v>#REF!</v>
      </c>
      <c r="BD11" s="45" t="e">
        <f>'к среднему по РА'!AK11</f>
        <v>#REF!</v>
      </c>
      <c r="BE11" s="45" t="e">
        <f>коэффициенты!AI11</f>
        <v>#REF!</v>
      </c>
      <c r="BF11" s="49" t="e">
        <f t="shared" si="21"/>
        <v>#REF!</v>
      </c>
      <c r="BG11" s="45" t="e">
        <f>'к среднему по РА'!#REF!</f>
        <v>#REF!</v>
      </c>
      <c r="BH11" s="45" t="e">
        <f>коэффициенты!#REF!</f>
        <v>#REF!</v>
      </c>
      <c r="BI11" s="51" t="e">
        <f t="shared" si="22"/>
        <v>#REF!</v>
      </c>
      <c r="BJ11" s="45" t="e">
        <f>'к среднему по РА'!AM11</f>
        <v>#REF!</v>
      </c>
      <c r="BK11" s="45" t="e">
        <f>коэффициенты!AK11</f>
        <v>#REF!</v>
      </c>
      <c r="BL11" s="49" t="e">
        <f t="shared" si="23"/>
        <v>#REF!</v>
      </c>
      <c r="BM11" s="45" t="e">
        <f>'к среднему по РА'!AO11</f>
        <v>#REF!</v>
      </c>
      <c r="BN11" s="45" t="e">
        <f>коэффициенты!AM11</f>
        <v>#REF!</v>
      </c>
      <c r="BO11" s="51" t="e">
        <f t="shared" si="24"/>
        <v>#REF!</v>
      </c>
      <c r="BP11" s="45" t="e">
        <f>'к среднему по РА'!AQ11</f>
        <v>#REF!</v>
      </c>
      <c r="BQ11" s="45" t="e">
        <f>коэффициенты!AO11</f>
        <v>#REF!</v>
      </c>
      <c r="BR11" s="49" t="e">
        <f t="shared" si="25"/>
        <v>#REF!</v>
      </c>
      <c r="BS11" s="45" t="e">
        <f>'к среднему по РА'!AS11</f>
        <v>#REF!</v>
      </c>
      <c r="BT11" s="45" t="e">
        <f>коэффициенты!AQ11</f>
        <v>#REF!</v>
      </c>
      <c r="BU11" s="51" t="e">
        <f t="shared" si="26"/>
        <v>#REF!</v>
      </c>
      <c r="BV11" s="45" t="e">
        <f>'к среднему по РА'!AY11</f>
        <v>#REF!</v>
      </c>
      <c r="BW11" s="45" t="e">
        <f>коэффициенты!#REF!</f>
        <v>#REF!</v>
      </c>
      <c r="BX11" s="49" t="e">
        <f t="shared" si="27"/>
        <v>#REF!</v>
      </c>
      <c r="BY11" s="45" t="e">
        <f>'к среднему по РА'!#REF!</f>
        <v>#REF!</v>
      </c>
      <c r="BZ11" s="45" t="e">
        <f>коэффициенты!#REF!</f>
        <v>#REF!</v>
      </c>
      <c r="CA11" s="179" t="e">
        <f>'к среднему по РА'!#REF!</f>
        <v>#REF!</v>
      </c>
      <c r="CB11" s="179">
        <v>1</v>
      </c>
      <c r="CC11" s="51" t="e">
        <f t="shared" si="28"/>
        <v>#REF!</v>
      </c>
      <c r="CD11" s="45" t="e">
        <f>'к среднему по РА'!BG11</f>
        <v>#REF!</v>
      </c>
      <c r="CE11" s="45" t="e">
        <f>коэффициенты!AS11</f>
        <v>#REF!</v>
      </c>
      <c r="CF11" s="49" t="e">
        <f t="shared" si="29"/>
        <v>#REF!</v>
      </c>
      <c r="CG11" s="45" t="e">
        <f>'к среднему по РА'!#REF!</f>
        <v>#REF!</v>
      </c>
      <c r="CH11" s="45" t="e">
        <f>коэффициенты!AU11</f>
        <v>#REF!</v>
      </c>
      <c r="CI11" s="51" t="e">
        <f t="shared" si="30"/>
        <v>#REF!</v>
      </c>
      <c r="CJ11" s="45" t="e">
        <f>'к среднему по РА'!BI11</f>
        <v>#REF!</v>
      </c>
      <c r="CK11" s="45" t="e">
        <f>коэффициенты!AW11</f>
        <v>#REF!</v>
      </c>
      <c r="CL11" s="49" t="e">
        <f t="shared" si="31"/>
        <v>#REF!</v>
      </c>
      <c r="CM11" s="45" t="e">
        <f>'к среднему по РА'!#REF!</f>
        <v>#REF!</v>
      </c>
      <c r="CN11" s="45" t="e">
        <f>коэффициенты!#REF!</f>
        <v>#REF!</v>
      </c>
      <c r="CO11" s="51" t="e">
        <f t="shared" si="32"/>
        <v>#REF!</v>
      </c>
      <c r="CP11" s="45" t="e">
        <f>'к среднему по РА'!#REF!</f>
        <v>#REF!</v>
      </c>
      <c r="CQ11" s="45" t="e">
        <f>коэффициенты!AY11</f>
        <v>#REF!</v>
      </c>
      <c r="CR11" s="101" t="e">
        <f t="shared" si="33"/>
        <v>#REF!</v>
      </c>
      <c r="CS11" s="45" t="e">
        <f>'к среднему по РА'!#REF!</f>
        <v>#REF!</v>
      </c>
      <c r="CT11" s="45" t="e">
        <f>коэффициенты!#REF!</f>
        <v>#REF!</v>
      </c>
      <c r="CU11" s="50" t="e">
        <f t="shared" si="34"/>
        <v>#REF!</v>
      </c>
      <c r="CV11" s="45" t="e">
        <f>'к среднему по РА'!BK11</f>
        <v>#REF!</v>
      </c>
      <c r="CW11" s="45" t="e">
        <f>коэффициенты!BA11</f>
        <v>#REF!</v>
      </c>
      <c r="CX11" s="49" t="e">
        <f t="shared" si="35"/>
        <v>#REF!</v>
      </c>
      <c r="CY11" s="45" t="e">
        <f>'к среднему по РА'!#REF!</f>
        <v>#REF!</v>
      </c>
      <c r="CZ11" s="45" t="e">
        <f>коэффициенты!#REF!</f>
        <v>#REF!</v>
      </c>
      <c r="DA11" s="51" t="e">
        <f t="shared" si="36"/>
        <v>#REF!</v>
      </c>
      <c r="DB11" s="45" t="e">
        <f>'к среднему по РА'!BM11</f>
        <v>#REF!</v>
      </c>
      <c r="DC11" s="45" t="e">
        <f>коэффициенты!BC11</f>
        <v>#REF!</v>
      </c>
      <c r="DD11" s="49" t="e">
        <f t="shared" si="37"/>
        <v>#REF!</v>
      </c>
      <c r="DE11" s="45" t="e">
        <f>'к среднему по РА'!#REF!</f>
        <v>#REF!</v>
      </c>
      <c r="DF11" s="45" t="e">
        <f>коэффициенты!#REF!</f>
        <v>#REF!</v>
      </c>
      <c r="DG11" s="51" t="e">
        <f t="shared" si="38"/>
        <v>#REF!</v>
      </c>
      <c r="DH11" s="45" t="e">
        <f>'к среднему по РА'!#REF!</f>
        <v>#REF!</v>
      </c>
      <c r="DI11" s="45" t="e">
        <f>коэффициенты!#REF!</f>
        <v>#REF!</v>
      </c>
      <c r="DJ11" s="49" t="e">
        <f t="shared" si="39"/>
        <v>#REF!</v>
      </c>
      <c r="DK11" s="45" t="e">
        <f>'к среднему по РА'!#REF!</f>
        <v>#REF!</v>
      </c>
      <c r="DL11" s="45" t="e">
        <f>коэффициенты!BG11</f>
        <v>#REF!</v>
      </c>
      <c r="DM11" s="49" t="e">
        <f t="shared" si="40"/>
        <v>#REF!</v>
      </c>
      <c r="DN11" s="45" t="e">
        <f>'к среднему по РА'!#REF!</f>
        <v>#REF!</v>
      </c>
      <c r="DO11" s="45" t="e">
        <f>коэффициенты!#REF!</f>
        <v>#REF!</v>
      </c>
      <c r="DP11" s="51" t="e">
        <f t="shared" si="41"/>
        <v>#REF!</v>
      </c>
      <c r="DQ11" s="45" t="e">
        <f>'к среднему по РА'!#REF!</f>
        <v>#REF!</v>
      </c>
      <c r="DR11" s="45" t="e">
        <f>коэффициенты!BI11</f>
        <v>#REF!</v>
      </c>
      <c r="DS11" s="49" t="e">
        <f t="shared" si="0"/>
        <v>#REF!</v>
      </c>
      <c r="DT11" s="45"/>
      <c r="DU11" s="45"/>
      <c r="DV11" s="51">
        <f t="shared" si="42"/>
        <v>0</v>
      </c>
      <c r="DW11" s="45" t="e">
        <f>'к среднему по РА'!#REF!</f>
        <v>#REF!</v>
      </c>
      <c r="DX11" s="45" t="e">
        <f>коэффициенты!#REF!</f>
        <v>#REF!</v>
      </c>
      <c r="DY11" s="49" t="e">
        <f t="shared" si="1"/>
        <v>#REF!</v>
      </c>
      <c r="DZ11" s="45" t="e">
        <f>'к среднему по РА'!#REF!</f>
        <v>#REF!</v>
      </c>
      <c r="EA11" s="45" t="e">
        <f>коэффициенты!BK11</f>
        <v>#REF!</v>
      </c>
      <c r="EB11" s="49" t="e">
        <f t="shared" si="43"/>
        <v>#REF!</v>
      </c>
      <c r="EC11" s="45" t="e">
        <f>'к среднему по РА'!#REF!</f>
        <v>#REF!</v>
      </c>
      <c r="ED11" s="45" t="e">
        <f>коэффициенты!#REF!</f>
        <v>#REF!</v>
      </c>
      <c r="EE11" s="49" t="e">
        <f t="shared" si="44"/>
        <v>#REF!</v>
      </c>
      <c r="EF11" s="45" t="e">
        <f>'к среднему по РА'!#REF!</f>
        <v>#REF!</v>
      </c>
      <c r="EG11" s="45" t="e">
        <f>коэффициенты!#REF!</f>
        <v>#REF!</v>
      </c>
      <c r="EH11" s="49" t="e">
        <f t="shared" si="45"/>
        <v>#REF!</v>
      </c>
      <c r="EI11" s="45" t="e">
        <f>'к среднему по РА'!#REF!</f>
        <v>#REF!</v>
      </c>
      <c r="EJ11" s="45" t="e">
        <f>коэффициенты!#REF!</f>
        <v>#REF!</v>
      </c>
      <c r="EK11" s="49" t="e">
        <f t="shared" si="46"/>
        <v>#REF!</v>
      </c>
      <c r="EL11" s="45" t="e">
        <f>'к среднему по РА'!#REF!</f>
        <v>#REF!</v>
      </c>
      <c r="EM11" s="45" t="e">
        <f>коэффициенты!#REF!</f>
        <v>#REF!</v>
      </c>
      <c r="EN11" s="51" t="e">
        <f t="shared" si="47"/>
        <v>#REF!</v>
      </c>
      <c r="EO11" s="45" t="e">
        <f>'к среднему по РА'!#REF!</f>
        <v>#REF!</v>
      </c>
      <c r="EP11" s="45" t="e">
        <f>коэффициенты!#REF!</f>
        <v>#REF!</v>
      </c>
      <c r="EQ11" s="49" t="e">
        <f t="shared" si="48"/>
        <v>#REF!</v>
      </c>
      <c r="ER11" s="45" t="e">
        <f>'к среднему по РА'!#REF!</f>
        <v>#REF!</v>
      </c>
      <c r="ES11" s="45" t="e">
        <f>коэффициенты!#REF!</f>
        <v>#REF!</v>
      </c>
      <c r="ET11" s="51" t="e">
        <f t="shared" si="49"/>
        <v>#REF!</v>
      </c>
      <c r="EU11" s="96" t="e">
        <f>'к среднему по РА'!#REF!</f>
        <v>#REF!</v>
      </c>
      <c r="EV11" s="98" t="e">
        <f>коэффициенты!#REF!</f>
        <v>#REF!</v>
      </c>
      <c r="EW11" s="49" t="e">
        <f t="shared" si="50"/>
        <v>#REF!</v>
      </c>
      <c r="EX11" s="84">
        <v>15</v>
      </c>
      <c r="EY11" s="165">
        <v>0</v>
      </c>
      <c r="EZ11" s="84">
        <f t="shared" si="51"/>
        <v>15</v>
      </c>
      <c r="FA11" s="166">
        <f t="shared" si="52"/>
        <v>1</v>
      </c>
      <c r="FB11" s="167">
        <f t="shared" si="53"/>
        <v>1</v>
      </c>
      <c r="FC11" s="125">
        <v>8</v>
      </c>
      <c r="FD11" s="126">
        <v>8</v>
      </c>
      <c r="FE11" s="65">
        <f t="shared" si="54"/>
        <v>1</v>
      </c>
      <c r="FF11" s="88">
        <f t="shared" si="62"/>
        <v>1</v>
      </c>
      <c r="FG11" s="91" t="e">
        <f t="shared" si="55"/>
        <v>#REF!</v>
      </c>
      <c r="FH11" s="91" t="e">
        <f t="shared" si="56"/>
        <v>#REF!</v>
      </c>
      <c r="FI11" s="99" t="e">
        <f t="shared" si="57"/>
        <v>#REF!</v>
      </c>
      <c r="FJ11" s="99" t="e">
        <f t="shared" si="2"/>
        <v>#REF!</v>
      </c>
      <c r="FK11" s="99" t="e">
        <f t="shared" si="58"/>
        <v>#REF!</v>
      </c>
      <c r="FL11" s="99">
        <f t="shared" si="59"/>
        <v>0.04</v>
      </c>
      <c r="FM11" s="99">
        <f t="shared" si="60"/>
        <v>0.06</v>
      </c>
      <c r="FN11" s="92" t="e">
        <f t="shared" si="61"/>
        <v>#REF!</v>
      </c>
      <c r="FO11" s="46">
        <v>2</v>
      </c>
    </row>
    <row r="12" spans="1:171" s="46" customFormat="1" ht="19.899999999999999" customHeight="1">
      <c r="A12" s="44" t="s">
        <v>40</v>
      </c>
      <c r="B12" s="45" t="e">
        <f>'к среднему по РА'!E12</f>
        <v>#REF!</v>
      </c>
      <c r="C12" s="45" t="e">
        <f>коэффициенты!E12</f>
        <v>#REF!</v>
      </c>
      <c r="D12" s="43" t="e">
        <f t="shared" si="3"/>
        <v>#REF!</v>
      </c>
      <c r="E12" s="45" t="e">
        <f>'к среднему по РА'!#REF!</f>
        <v>#REF!</v>
      </c>
      <c r="F12" s="24" t="e">
        <f>коэффициенты!#REF!</f>
        <v>#REF!</v>
      </c>
      <c r="G12" s="51" t="e">
        <f t="shared" si="4"/>
        <v>#REF!</v>
      </c>
      <c r="H12" s="45" t="e">
        <f>'к среднему по РА'!G12</f>
        <v>#REF!</v>
      </c>
      <c r="I12" s="45" t="e">
        <f>коэффициенты!G12</f>
        <v>#REF!</v>
      </c>
      <c r="J12" s="43" t="e">
        <f t="shared" si="5"/>
        <v>#REF!</v>
      </c>
      <c r="K12" s="45" t="e">
        <f>'к среднему по РА'!I12</f>
        <v>#REF!</v>
      </c>
      <c r="L12" s="24" t="e">
        <f>коэффициенты!I12</f>
        <v>#REF!</v>
      </c>
      <c r="M12" s="51" t="e">
        <f t="shared" si="6"/>
        <v>#REF!</v>
      </c>
      <c r="N12" s="45">
        <f>'к среднему по РА'!K12</f>
        <v>0</v>
      </c>
      <c r="O12" s="45" t="e">
        <f>коэффициенты!#REF!</f>
        <v>#REF!</v>
      </c>
      <c r="P12" s="43" t="e">
        <f t="shared" si="7"/>
        <v>#REF!</v>
      </c>
      <c r="Q12" s="179" t="e">
        <f>'к среднему по РА'!M12</f>
        <v>#REF!</v>
      </c>
      <c r="R12" s="180">
        <v>1</v>
      </c>
      <c r="S12" s="51" t="e">
        <f t="shared" si="8"/>
        <v>#REF!</v>
      </c>
      <c r="T12" s="45" t="e">
        <f>'к среднему по РА'!O12</f>
        <v>#REF!</v>
      </c>
      <c r="U12" s="45" t="e">
        <f>коэффициенты!M12</f>
        <v>#REF!</v>
      </c>
      <c r="V12" s="49" t="e">
        <f t="shared" si="9"/>
        <v>#REF!</v>
      </c>
      <c r="W12" s="179" t="e">
        <f>'к среднему по РА'!#REF!</f>
        <v>#REF!</v>
      </c>
      <c r="X12" s="180">
        <v>1</v>
      </c>
      <c r="Y12" s="51" t="e">
        <f t="shared" si="10"/>
        <v>#REF!</v>
      </c>
      <c r="Z12" s="45" t="e">
        <f>'к среднему по РА'!Q12</f>
        <v>#REF!</v>
      </c>
      <c r="AA12" s="45" t="e">
        <f>коэффициенты!O12</f>
        <v>#REF!</v>
      </c>
      <c r="AB12" s="49" t="e">
        <f t="shared" si="11"/>
        <v>#REF!</v>
      </c>
      <c r="AC12" s="179" t="e">
        <f>'к среднему по РА'!S12</f>
        <v>#REF!</v>
      </c>
      <c r="AD12" s="180">
        <v>1</v>
      </c>
      <c r="AE12" s="51" t="e">
        <f t="shared" si="12"/>
        <v>#REF!</v>
      </c>
      <c r="AF12" s="45" t="e">
        <f>'к среднему по РА'!Y12</f>
        <v>#REF!</v>
      </c>
      <c r="AG12" s="45" t="e">
        <f>коэффициенты!S12</f>
        <v>#REF!</v>
      </c>
      <c r="AH12" s="49" t="e">
        <f t="shared" si="13"/>
        <v>#REF!</v>
      </c>
      <c r="AI12" s="179" t="e">
        <f>'к среднему по РА'!AA12</f>
        <v>#REF!</v>
      </c>
      <c r="AJ12" s="24" t="e">
        <f>коэффициенты!U12</f>
        <v>#REF!</v>
      </c>
      <c r="AK12" s="51" t="e">
        <f t="shared" si="14"/>
        <v>#REF!</v>
      </c>
      <c r="AL12" s="45" t="e">
        <f>'к среднему по РА'!U12</f>
        <v>#REF!</v>
      </c>
      <c r="AM12" s="45" t="e">
        <f>коэффициенты!W12</f>
        <v>#REF!</v>
      </c>
      <c r="AN12" s="49" t="e">
        <f t="shared" si="15"/>
        <v>#REF!</v>
      </c>
      <c r="AO12" s="179" t="e">
        <f>'к среднему по РА'!W12</f>
        <v>#REF!</v>
      </c>
      <c r="AP12" s="24" t="e">
        <f>коэффициенты!Y12</f>
        <v>#REF!</v>
      </c>
      <c r="AQ12" s="51" t="e">
        <f t="shared" si="16"/>
        <v>#REF!</v>
      </c>
      <c r="AR12" s="45" t="e">
        <f>'к среднему по РА'!AC12</f>
        <v>#REF!</v>
      </c>
      <c r="AS12" s="45" t="e">
        <f>коэффициенты!AA12</f>
        <v>#REF!</v>
      </c>
      <c r="AT12" s="49" t="e">
        <f t="shared" si="17"/>
        <v>#REF!</v>
      </c>
      <c r="AU12" s="45" t="e">
        <f>'к среднему по РА'!AE12</f>
        <v>#REF!</v>
      </c>
      <c r="AV12" s="45" t="e">
        <f>коэффициенты!AC12</f>
        <v>#REF!</v>
      </c>
      <c r="AW12" s="51" t="e">
        <f t="shared" si="18"/>
        <v>#REF!</v>
      </c>
      <c r="AX12" s="45" t="e">
        <f>'к среднему по РА'!AG12</f>
        <v>#REF!</v>
      </c>
      <c r="AY12" s="45" t="e">
        <f>коэффициенты!AE12</f>
        <v>#REF!</v>
      </c>
      <c r="AZ12" s="49" t="e">
        <f t="shared" si="19"/>
        <v>#REF!</v>
      </c>
      <c r="BA12" s="45" t="e">
        <f>'к среднему по РА'!AI12</f>
        <v>#REF!</v>
      </c>
      <c r="BB12" s="45" t="e">
        <f>коэффициенты!AG12</f>
        <v>#REF!</v>
      </c>
      <c r="BC12" s="51" t="e">
        <f t="shared" si="20"/>
        <v>#REF!</v>
      </c>
      <c r="BD12" s="45" t="e">
        <f>'к среднему по РА'!AK12</f>
        <v>#REF!</v>
      </c>
      <c r="BE12" s="45" t="e">
        <f>коэффициенты!AI12</f>
        <v>#REF!</v>
      </c>
      <c r="BF12" s="49" t="e">
        <f t="shared" si="21"/>
        <v>#REF!</v>
      </c>
      <c r="BG12" s="45" t="e">
        <f>'к среднему по РА'!#REF!</f>
        <v>#REF!</v>
      </c>
      <c r="BH12" s="45" t="e">
        <f>коэффициенты!#REF!</f>
        <v>#REF!</v>
      </c>
      <c r="BI12" s="51" t="e">
        <f t="shared" si="22"/>
        <v>#REF!</v>
      </c>
      <c r="BJ12" s="45" t="e">
        <f>'к среднему по РА'!AM12</f>
        <v>#REF!</v>
      </c>
      <c r="BK12" s="45" t="e">
        <f>коэффициенты!AK12</f>
        <v>#REF!</v>
      </c>
      <c r="BL12" s="49" t="e">
        <f t="shared" si="23"/>
        <v>#REF!</v>
      </c>
      <c r="BM12" s="45" t="e">
        <f>'к среднему по РА'!AO12</f>
        <v>#REF!</v>
      </c>
      <c r="BN12" s="45" t="e">
        <f>коэффициенты!AM12</f>
        <v>#REF!</v>
      </c>
      <c r="BO12" s="51" t="e">
        <f t="shared" si="24"/>
        <v>#REF!</v>
      </c>
      <c r="BP12" s="45" t="e">
        <f>'к среднему по РА'!AQ12</f>
        <v>#REF!</v>
      </c>
      <c r="BQ12" s="45" t="e">
        <f>коэффициенты!AO12</f>
        <v>#REF!</v>
      </c>
      <c r="BR12" s="49" t="e">
        <f t="shared" si="25"/>
        <v>#REF!</v>
      </c>
      <c r="BS12" s="45" t="e">
        <f>'к среднему по РА'!AS12</f>
        <v>#REF!</v>
      </c>
      <c r="BT12" s="45" t="e">
        <f>коэффициенты!AQ12</f>
        <v>#REF!</v>
      </c>
      <c r="BU12" s="51" t="e">
        <f t="shared" si="26"/>
        <v>#REF!</v>
      </c>
      <c r="BV12" s="45" t="e">
        <f>'к среднему по РА'!AY12</f>
        <v>#REF!</v>
      </c>
      <c r="BW12" s="45" t="e">
        <f>коэффициенты!#REF!</f>
        <v>#REF!</v>
      </c>
      <c r="BX12" s="49" t="e">
        <f t="shared" si="27"/>
        <v>#REF!</v>
      </c>
      <c r="BY12" s="45" t="e">
        <f>'к среднему по РА'!#REF!</f>
        <v>#REF!</v>
      </c>
      <c r="BZ12" s="45" t="e">
        <f>коэффициенты!#REF!</f>
        <v>#REF!</v>
      </c>
      <c r="CA12" s="179" t="e">
        <f>'к среднему по РА'!#REF!</f>
        <v>#REF!</v>
      </c>
      <c r="CB12" s="179">
        <v>1</v>
      </c>
      <c r="CC12" s="51" t="e">
        <f t="shared" si="28"/>
        <v>#REF!</v>
      </c>
      <c r="CD12" s="45" t="e">
        <f>'к среднему по РА'!BG12</f>
        <v>#REF!</v>
      </c>
      <c r="CE12" s="45" t="e">
        <f>коэффициенты!AS12</f>
        <v>#REF!</v>
      </c>
      <c r="CF12" s="49" t="e">
        <f t="shared" si="29"/>
        <v>#REF!</v>
      </c>
      <c r="CG12" s="45" t="e">
        <f>'к среднему по РА'!#REF!</f>
        <v>#REF!</v>
      </c>
      <c r="CH12" s="45" t="e">
        <f>коэффициенты!AU12</f>
        <v>#REF!</v>
      </c>
      <c r="CI12" s="51" t="e">
        <f t="shared" si="30"/>
        <v>#REF!</v>
      </c>
      <c r="CJ12" s="45" t="e">
        <f>'к среднему по РА'!BI12</f>
        <v>#REF!</v>
      </c>
      <c r="CK12" s="45" t="e">
        <f>коэффициенты!AW12</f>
        <v>#REF!</v>
      </c>
      <c r="CL12" s="49" t="e">
        <f t="shared" si="31"/>
        <v>#REF!</v>
      </c>
      <c r="CM12" s="45" t="e">
        <f>'к среднему по РА'!#REF!</f>
        <v>#REF!</v>
      </c>
      <c r="CN12" s="45" t="e">
        <f>коэффициенты!#REF!</f>
        <v>#REF!</v>
      </c>
      <c r="CO12" s="51" t="e">
        <f t="shared" si="32"/>
        <v>#REF!</v>
      </c>
      <c r="CP12" s="45" t="e">
        <f>'к среднему по РА'!#REF!</f>
        <v>#REF!</v>
      </c>
      <c r="CQ12" s="45" t="e">
        <f>коэффициенты!AY12</f>
        <v>#REF!</v>
      </c>
      <c r="CR12" s="101" t="e">
        <f t="shared" si="33"/>
        <v>#REF!</v>
      </c>
      <c r="CS12" s="45" t="e">
        <f>'к среднему по РА'!#REF!</f>
        <v>#REF!</v>
      </c>
      <c r="CT12" s="45" t="e">
        <f>коэффициенты!#REF!</f>
        <v>#REF!</v>
      </c>
      <c r="CU12" s="50" t="e">
        <f t="shared" si="34"/>
        <v>#REF!</v>
      </c>
      <c r="CV12" s="45" t="e">
        <f>'к среднему по РА'!BK12</f>
        <v>#REF!</v>
      </c>
      <c r="CW12" s="45" t="e">
        <f>коэффициенты!BA12</f>
        <v>#REF!</v>
      </c>
      <c r="CX12" s="49" t="e">
        <f t="shared" si="35"/>
        <v>#REF!</v>
      </c>
      <c r="CY12" s="45" t="e">
        <f>'к среднему по РА'!#REF!</f>
        <v>#REF!</v>
      </c>
      <c r="CZ12" s="45" t="e">
        <f>коэффициенты!#REF!</f>
        <v>#REF!</v>
      </c>
      <c r="DA12" s="51" t="e">
        <f t="shared" si="36"/>
        <v>#REF!</v>
      </c>
      <c r="DB12" s="45" t="e">
        <f>'к среднему по РА'!BM12</f>
        <v>#REF!</v>
      </c>
      <c r="DC12" s="45" t="e">
        <f>коэффициенты!BC12</f>
        <v>#REF!</v>
      </c>
      <c r="DD12" s="49" t="e">
        <f t="shared" si="37"/>
        <v>#REF!</v>
      </c>
      <c r="DE12" s="45" t="e">
        <f>'к среднему по РА'!#REF!</f>
        <v>#REF!</v>
      </c>
      <c r="DF12" s="45" t="e">
        <f>коэффициенты!#REF!</f>
        <v>#REF!</v>
      </c>
      <c r="DG12" s="51" t="e">
        <f t="shared" si="38"/>
        <v>#REF!</v>
      </c>
      <c r="DH12" s="45" t="e">
        <f>'к среднему по РА'!#REF!</f>
        <v>#REF!</v>
      </c>
      <c r="DI12" s="45" t="e">
        <f>коэффициенты!#REF!</f>
        <v>#REF!</v>
      </c>
      <c r="DJ12" s="49" t="e">
        <f t="shared" si="39"/>
        <v>#REF!</v>
      </c>
      <c r="DK12" s="45" t="e">
        <f>'к среднему по РА'!#REF!</f>
        <v>#REF!</v>
      </c>
      <c r="DL12" s="45" t="e">
        <f>коэффициенты!BG12</f>
        <v>#REF!</v>
      </c>
      <c r="DM12" s="49" t="e">
        <f t="shared" si="40"/>
        <v>#REF!</v>
      </c>
      <c r="DN12" s="45" t="e">
        <f>'к среднему по РА'!#REF!</f>
        <v>#REF!</v>
      </c>
      <c r="DO12" s="45" t="e">
        <f>коэффициенты!#REF!</f>
        <v>#REF!</v>
      </c>
      <c r="DP12" s="51" t="e">
        <f t="shared" si="41"/>
        <v>#REF!</v>
      </c>
      <c r="DQ12" s="45" t="e">
        <f>'к среднему по РА'!#REF!</f>
        <v>#REF!</v>
      </c>
      <c r="DR12" s="45" t="e">
        <f>коэффициенты!BI12</f>
        <v>#REF!</v>
      </c>
      <c r="DS12" s="49" t="e">
        <f t="shared" si="0"/>
        <v>#REF!</v>
      </c>
      <c r="DT12" s="45"/>
      <c r="DU12" s="45"/>
      <c r="DV12" s="51">
        <f t="shared" si="42"/>
        <v>0</v>
      </c>
      <c r="DW12" s="45" t="e">
        <f>'к среднему по РА'!#REF!</f>
        <v>#REF!</v>
      </c>
      <c r="DX12" s="45" t="e">
        <f>коэффициенты!#REF!</f>
        <v>#REF!</v>
      </c>
      <c r="DY12" s="49" t="e">
        <f t="shared" si="1"/>
        <v>#REF!</v>
      </c>
      <c r="DZ12" s="45" t="e">
        <f>'к среднему по РА'!#REF!</f>
        <v>#REF!</v>
      </c>
      <c r="EA12" s="45" t="e">
        <f>коэффициенты!BK12</f>
        <v>#REF!</v>
      </c>
      <c r="EB12" s="49" t="e">
        <f t="shared" si="43"/>
        <v>#REF!</v>
      </c>
      <c r="EC12" s="45" t="e">
        <f>'к среднему по РА'!#REF!</f>
        <v>#REF!</v>
      </c>
      <c r="ED12" s="45" t="e">
        <f>коэффициенты!#REF!</f>
        <v>#REF!</v>
      </c>
      <c r="EE12" s="49" t="e">
        <f t="shared" si="44"/>
        <v>#REF!</v>
      </c>
      <c r="EF12" s="45" t="e">
        <f>'к среднему по РА'!#REF!</f>
        <v>#REF!</v>
      </c>
      <c r="EG12" s="45" t="e">
        <f>коэффициенты!#REF!</f>
        <v>#REF!</v>
      </c>
      <c r="EH12" s="49" t="e">
        <f t="shared" si="45"/>
        <v>#REF!</v>
      </c>
      <c r="EI12" s="45" t="e">
        <f>'к среднему по РА'!#REF!</f>
        <v>#REF!</v>
      </c>
      <c r="EJ12" s="45" t="e">
        <f>коэффициенты!#REF!</f>
        <v>#REF!</v>
      </c>
      <c r="EK12" s="49" t="e">
        <f t="shared" si="46"/>
        <v>#REF!</v>
      </c>
      <c r="EL12" s="45" t="e">
        <f>'к среднему по РА'!#REF!</f>
        <v>#REF!</v>
      </c>
      <c r="EM12" s="45" t="e">
        <f>коэффициенты!#REF!</f>
        <v>#REF!</v>
      </c>
      <c r="EN12" s="51" t="e">
        <f t="shared" si="47"/>
        <v>#REF!</v>
      </c>
      <c r="EO12" s="45" t="e">
        <f>'к среднему по РА'!#REF!</f>
        <v>#REF!</v>
      </c>
      <c r="EP12" s="45" t="e">
        <f>коэффициенты!#REF!</f>
        <v>#REF!</v>
      </c>
      <c r="EQ12" s="49" t="e">
        <f t="shared" si="48"/>
        <v>#REF!</v>
      </c>
      <c r="ER12" s="45" t="e">
        <f>'к среднему по РА'!#REF!</f>
        <v>#REF!</v>
      </c>
      <c r="ES12" s="45" t="e">
        <f>коэффициенты!#REF!</f>
        <v>#REF!</v>
      </c>
      <c r="ET12" s="51" t="e">
        <f t="shared" si="49"/>
        <v>#REF!</v>
      </c>
      <c r="EU12" s="96" t="e">
        <f>'к среднему по РА'!#REF!</f>
        <v>#REF!</v>
      </c>
      <c r="EV12" s="98" t="e">
        <f>коэффициенты!#REF!</f>
        <v>#REF!</v>
      </c>
      <c r="EW12" s="49" t="e">
        <f t="shared" si="50"/>
        <v>#REF!</v>
      </c>
      <c r="EX12" s="84">
        <v>15</v>
      </c>
      <c r="EY12" s="165">
        <v>0</v>
      </c>
      <c r="EZ12" s="84">
        <f t="shared" si="51"/>
        <v>15</v>
      </c>
      <c r="FA12" s="166">
        <f t="shared" si="52"/>
        <v>1</v>
      </c>
      <c r="FB12" s="167">
        <f t="shared" si="53"/>
        <v>1</v>
      </c>
      <c r="FC12" s="125">
        <v>9</v>
      </c>
      <c r="FD12" s="126">
        <v>9</v>
      </c>
      <c r="FE12" s="65">
        <f t="shared" si="54"/>
        <v>1</v>
      </c>
      <c r="FF12" s="88">
        <f t="shared" si="62"/>
        <v>1</v>
      </c>
      <c r="FG12" s="91" t="e">
        <f t="shared" si="55"/>
        <v>#REF!</v>
      </c>
      <c r="FH12" s="91" t="e">
        <f t="shared" si="56"/>
        <v>#REF!</v>
      </c>
      <c r="FI12" s="99" t="e">
        <f t="shared" si="57"/>
        <v>#REF!</v>
      </c>
      <c r="FJ12" s="99" t="e">
        <f t="shared" si="2"/>
        <v>#REF!</v>
      </c>
      <c r="FK12" s="99" t="e">
        <f t="shared" si="58"/>
        <v>#REF!</v>
      </c>
      <c r="FL12" s="99">
        <f t="shared" si="59"/>
        <v>0.04</v>
      </c>
      <c r="FM12" s="99">
        <f t="shared" si="60"/>
        <v>0.06</v>
      </c>
      <c r="FN12" s="92" t="e">
        <f t="shared" si="61"/>
        <v>#REF!</v>
      </c>
      <c r="FO12" s="46">
        <v>11</v>
      </c>
    </row>
    <row r="13" spans="1:171" s="46" customFormat="1" ht="21.6" customHeight="1">
      <c r="A13" s="47" t="s">
        <v>41</v>
      </c>
      <c r="B13" s="45" t="e">
        <f>'к среднему по РА'!E13</f>
        <v>#REF!</v>
      </c>
      <c r="C13" s="45" t="e">
        <f>коэффициенты!E13</f>
        <v>#REF!</v>
      </c>
      <c r="D13" s="43" t="e">
        <f t="shared" si="3"/>
        <v>#REF!</v>
      </c>
      <c r="E13" s="45" t="e">
        <f>'к среднему по РА'!#REF!</f>
        <v>#REF!</v>
      </c>
      <c r="F13" s="24" t="e">
        <f>коэффициенты!#REF!</f>
        <v>#REF!</v>
      </c>
      <c r="G13" s="51" t="e">
        <f t="shared" si="4"/>
        <v>#REF!</v>
      </c>
      <c r="H13" s="45" t="e">
        <f>'к среднему по РА'!G13</f>
        <v>#REF!</v>
      </c>
      <c r="I13" s="45" t="e">
        <f>коэффициенты!G13</f>
        <v>#REF!</v>
      </c>
      <c r="J13" s="43" t="e">
        <f t="shared" si="5"/>
        <v>#REF!</v>
      </c>
      <c r="K13" s="45" t="e">
        <f>'к среднему по РА'!I13</f>
        <v>#REF!</v>
      </c>
      <c r="L13" s="24" t="e">
        <f>коэффициенты!I13</f>
        <v>#REF!</v>
      </c>
      <c r="M13" s="51" t="e">
        <f t="shared" si="6"/>
        <v>#REF!</v>
      </c>
      <c r="N13" s="45">
        <f>'к среднему по РА'!K13</f>
        <v>0</v>
      </c>
      <c r="O13" s="45" t="e">
        <f>коэффициенты!#REF!</f>
        <v>#REF!</v>
      </c>
      <c r="P13" s="43" t="e">
        <f t="shared" si="7"/>
        <v>#REF!</v>
      </c>
      <c r="Q13" s="179" t="e">
        <f>'к среднему по РА'!M13</f>
        <v>#REF!</v>
      </c>
      <c r="R13" s="180">
        <v>1</v>
      </c>
      <c r="S13" s="51" t="e">
        <f t="shared" si="8"/>
        <v>#REF!</v>
      </c>
      <c r="T13" s="45" t="e">
        <f>'к среднему по РА'!O13</f>
        <v>#REF!</v>
      </c>
      <c r="U13" s="45" t="e">
        <f>коэффициенты!M13</f>
        <v>#REF!</v>
      </c>
      <c r="V13" s="49" t="e">
        <f t="shared" si="9"/>
        <v>#REF!</v>
      </c>
      <c r="W13" s="179" t="e">
        <f>'к среднему по РА'!#REF!</f>
        <v>#REF!</v>
      </c>
      <c r="X13" s="180">
        <v>1</v>
      </c>
      <c r="Y13" s="51" t="e">
        <f t="shared" si="10"/>
        <v>#REF!</v>
      </c>
      <c r="Z13" s="45" t="e">
        <f>'к среднему по РА'!Q13</f>
        <v>#REF!</v>
      </c>
      <c r="AA13" s="45" t="e">
        <f>коэффициенты!O13</f>
        <v>#REF!</v>
      </c>
      <c r="AB13" s="49" t="e">
        <f t="shared" si="11"/>
        <v>#REF!</v>
      </c>
      <c r="AC13" s="179" t="e">
        <f>'к среднему по РА'!S13</f>
        <v>#REF!</v>
      </c>
      <c r="AD13" s="180">
        <v>1</v>
      </c>
      <c r="AE13" s="51" t="e">
        <f t="shared" si="12"/>
        <v>#REF!</v>
      </c>
      <c r="AF13" s="45" t="e">
        <f>'к среднему по РА'!Y13</f>
        <v>#REF!</v>
      </c>
      <c r="AG13" s="45" t="e">
        <f>коэффициенты!S13</f>
        <v>#REF!</v>
      </c>
      <c r="AH13" s="49" t="e">
        <f t="shared" si="13"/>
        <v>#REF!</v>
      </c>
      <c r="AI13" s="179" t="e">
        <f>'к среднему по РА'!AA13</f>
        <v>#REF!</v>
      </c>
      <c r="AJ13" s="24" t="e">
        <f>коэффициенты!U13</f>
        <v>#REF!</v>
      </c>
      <c r="AK13" s="51" t="e">
        <f t="shared" si="14"/>
        <v>#REF!</v>
      </c>
      <c r="AL13" s="45" t="e">
        <f>'к среднему по РА'!U13</f>
        <v>#REF!</v>
      </c>
      <c r="AM13" s="45" t="e">
        <f>коэффициенты!W13</f>
        <v>#REF!</v>
      </c>
      <c r="AN13" s="49" t="e">
        <f t="shared" si="15"/>
        <v>#REF!</v>
      </c>
      <c r="AO13" s="179" t="e">
        <f>'к среднему по РА'!W13</f>
        <v>#REF!</v>
      </c>
      <c r="AP13" s="24" t="e">
        <f>коэффициенты!Y13</f>
        <v>#REF!</v>
      </c>
      <c r="AQ13" s="51" t="e">
        <f t="shared" si="16"/>
        <v>#REF!</v>
      </c>
      <c r="AR13" s="45" t="e">
        <f>'к среднему по РА'!AC13</f>
        <v>#REF!</v>
      </c>
      <c r="AS13" s="45" t="e">
        <f>коэффициенты!AA13</f>
        <v>#REF!</v>
      </c>
      <c r="AT13" s="49" t="e">
        <f t="shared" si="17"/>
        <v>#REF!</v>
      </c>
      <c r="AU13" s="45" t="e">
        <f>'к среднему по РА'!AE13</f>
        <v>#REF!</v>
      </c>
      <c r="AV13" s="45" t="e">
        <f>коэффициенты!AC13</f>
        <v>#REF!</v>
      </c>
      <c r="AW13" s="51" t="e">
        <f t="shared" si="18"/>
        <v>#REF!</v>
      </c>
      <c r="AX13" s="45" t="e">
        <f>'к среднему по РА'!AG13</f>
        <v>#REF!</v>
      </c>
      <c r="AY13" s="45" t="e">
        <f>коэффициенты!AE13</f>
        <v>#REF!</v>
      </c>
      <c r="AZ13" s="49" t="e">
        <f t="shared" si="19"/>
        <v>#REF!</v>
      </c>
      <c r="BA13" s="45" t="e">
        <f>'к среднему по РА'!AI13</f>
        <v>#REF!</v>
      </c>
      <c r="BB13" s="45" t="e">
        <f>коэффициенты!AG13</f>
        <v>#REF!</v>
      </c>
      <c r="BC13" s="51" t="e">
        <f t="shared" si="20"/>
        <v>#REF!</v>
      </c>
      <c r="BD13" s="45" t="e">
        <f>'к среднему по РА'!AK13</f>
        <v>#REF!</v>
      </c>
      <c r="BE13" s="45" t="e">
        <f>коэффициенты!AI13</f>
        <v>#REF!</v>
      </c>
      <c r="BF13" s="49" t="e">
        <f t="shared" si="21"/>
        <v>#REF!</v>
      </c>
      <c r="BG13" s="45" t="e">
        <f>'к среднему по РА'!#REF!</f>
        <v>#REF!</v>
      </c>
      <c r="BH13" s="45" t="e">
        <f>коэффициенты!#REF!</f>
        <v>#REF!</v>
      </c>
      <c r="BI13" s="51" t="e">
        <f t="shared" si="22"/>
        <v>#REF!</v>
      </c>
      <c r="BJ13" s="45" t="e">
        <f>'к среднему по РА'!AM13</f>
        <v>#REF!</v>
      </c>
      <c r="BK13" s="45" t="e">
        <f>коэффициенты!AK13</f>
        <v>#REF!</v>
      </c>
      <c r="BL13" s="49" t="e">
        <f t="shared" si="23"/>
        <v>#REF!</v>
      </c>
      <c r="BM13" s="45" t="e">
        <f>'к среднему по РА'!AO13</f>
        <v>#REF!</v>
      </c>
      <c r="BN13" s="45" t="e">
        <f>коэффициенты!AM13</f>
        <v>#REF!</v>
      </c>
      <c r="BO13" s="51" t="e">
        <f t="shared" si="24"/>
        <v>#REF!</v>
      </c>
      <c r="BP13" s="45" t="e">
        <f>'к среднему по РА'!AQ13</f>
        <v>#REF!</v>
      </c>
      <c r="BQ13" s="45" t="e">
        <f>коэффициенты!AO13</f>
        <v>#REF!</v>
      </c>
      <c r="BR13" s="49" t="e">
        <f t="shared" si="25"/>
        <v>#REF!</v>
      </c>
      <c r="BS13" s="45" t="e">
        <f>'к среднему по РА'!AS13</f>
        <v>#REF!</v>
      </c>
      <c r="BT13" s="45" t="e">
        <f>коэффициенты!AQ13</f>
        <v>#REF!</v>
      </c>
      <c r="BU13" s="51" t="e">
        <f t="shared" si="26"/>
        <v>#REF!</v>
      </c>
      <c r="BV13" s="45" t="e">
        <f>'к среднему по РА'!AY13</f>
        <v>#REF!</v>
      </c>
      <c r="BW13" s="45" t="e">
        <f>коэффициенты!#REF!</f>
        <v>#REF!</v>
      </c>
      <c r="BX13" s="49" t="e">
        <f t="shared" si="27"/>
        <v>#REF!</v>
      </c>
      <c r="BY13" s="45" t="e">
        <f>'к среднему по РА'!#REF!</f>
        <v>#REF!</v>
      </c>
      <c r="BZ13" s="45" t="e">
        <f>коэффициенты!#REF!</f>
        <v>#REF!</v>
      </c>
      <c r="CA13" s="179" t="e">
        <f>'к среднему по РА'!#REF!</f>
        <v>#REF!</v>
      </c>
      <c r="CB13" s="179">
        <v>1</v>
      </c>
      <c r="CC13" s="51" t="e">
        <f t="shared" si="28"/>
        <v>#REF!</v>
      </c>
      <c r="CD13" s="45" t="e">
        <f>'к среднему по РА'!BG13</f>
        <v>#REF!</v>
      </c>
      <c r="CE13" s="45" t="e">
        <f>коэффициенты!AS13</f>
        <v>#REF!</v>
      </c>
      <c r="CF13" s="49" t="e">
        <f t="shared" si="29"/>
        <v>#REF!</v>
      </c>
      <c r="CG13" s="45" t="e">
        <f>'к среднему по РА'!#REF!</f>
        <v>#REF!</v>
      </c>
      <c r="CH13" s="45" t="e">
        <f>коэффициенты!AU13</f>
        <v>#REF!</v>
      </c>
      <c r="CI13" s="51" t="e">
        <f t="shared" si="30"/>
        <v>#REF!</v>
      </c>
      <c r="CJ13" s="45" t="e">
        <f>'к среднему по РА'!BI13</f>
        <v>#REF!</v>
      </c>
      <c r="CK13" s="45" t="e">
        <f>коэффициенты!AW13</f>
        <v>#REF!</v>
      </c>
      <c r="CL13" s="49" t="e">
        <f t="shared" si="31"/>
        <v>#REF!</v>
      </c>
      <c r="CM13" s="45" t="e">
        <f>'к среднему по РА'!#REF!</f>
        <v>#REF!</v>
      </c>
      <c r="CN13" s="45" t="e">
        <f>коэффициенты!#REF!</f>
        <v>#REF!</v>
      </c>
      <c r="CO13" s="51" t="e">
        <f t="shared" si="32"/>
        <v>#REF!</v>
      </c>
      <c r="CP13" s="45" t="e">
        <f>'к среднему по РА'!#REF!</f>
        <v>#REF!</v>
      </c>
      <c r="CQ13" s="45" t="e">
        <f>коэффициенты!AY13</f>
        <v>#REF!</v>
      </c>
      <c r="CR13" s="101" t="e">
        <f t="shared" si="33"/>
        <v>#REF!</v>
      </c>
      <c r="CS13" s="45" t="e">
        <f>'к среднему по РА'!#REF!</f>
        <v>#REF!</v>
      </c>
      <c r="CT13" s="45" t="e">
        <f>коэффициенты!#REF!</f>
        <v>#REF!</v>
      </c>
      <c r="CU13" s="50" t="e">
        <f t="shared" si="34"/>
        <v>#REF!</v>
      </c>
      <c r="CV13" s="45" t="e">
        <f>'к среднему по РА'!BK13</f>
        <v>#REF!</v>
      </c>
      <c r="CW13" s="45" t="e">
        <f>коэффициенты!BA13</f>
        <v>#REF!</v>
      </c>
      <c r="CX13" s="49" t="e">
        <f t="shared" si="35"/>
        <v>#REF!</v>
      </c>
      <c r="CY13" s="45" t="e">
        <f>'к среднему по РА'!#REF!</f>
        <v>#REF!</v>
      </c>
      <c r="CZ13" s="45" t="e">
        <f>коэффициенты!#REF!</f>
        <v>#REF!</v>
      </c>
      <c r="DA13" s="51" t="e">
        <f t="shared" si="36"/>
        <v>#REF!</v>
      </c>
      <c r="DB13" s="45" t="e">
        <f>'к среднему по РА'!BM13</f>
        <v>#REF!</v>
      </c>
      <c r="DC13" s="45" t="e">
        <f>коэффициенты!BC13</f>
        <v>#REF!</v>
      </c>
      <c r="DD13" s="49" t="e">
        <f t="shared" si="37"/>
        <v>#REF!</v>
      </c>
      <c r="DE13" s="45" t="e">
        <f>'к среднему по РА'!#REF!</f>
        <v>#REF!</v>
      </c>
      <c r="DF13" s="45" t="e">
        <f>коэффициенты!#REF!</f>
        <v>#REF!</v>
      </c>
      <c r="DG13" s="51" t="e">
        <f t="shared" si="38"/>
        <v>#REF!</v>
      </c>
      <c r="DH13" s="45" t="e">
        <f>'к среднему по РА'!#REF!</f>
        <v>#REF!</v>
      </c>
      <c r="DI13" s="45" t="e">
        <f>коэффициенты!#REF!</f>
        <v>#REF!</v>
      </c>
      <c r="DJ13" s="49" t="e">
        <f t="shared" si="39"/>
        <v>#REF!</v>
      </c>
      <c r="DK13" s="45" t="e">
        <f>'к среднему по РА'!#REF!</f>
        <v>#REF!</v>
      </c>
      <c r="DL13" s="45" t="e">
        <f>коэффициенты!BG13</f>
        <v>#REF!</v>
      </c>
      <c r="DM13" s="49" t="e">
        <f t="shared" si="40"/>
        <v>#REF!</v>
      </c>
      <c r="DN13" s="45" t="e">
        <f>'к среднему по РА'!#REF!</f>
        <v>#REF!</v>
      </c>
      <c r="DO13" s="45" t="e">
        <f>коэффициенты!#REF!</f>
        <v>#REF!</v>
      </c>
      <c r="DP13" s="51" t="e">
        <f t="shared" si="41"/>
        <v>#REF!</v>
      </c>
      <c r="DQ13" s="45" t="e">
        <f>'к среднему по РА'!#REF!</f>
        <v>#REF!</v>
      </c>
      <c r="DR13" s="45" t="e">
        <f>коэффициенты!BI13</f>
        <v>#REF!</v>
      </c>
      <c r="DS13" s="49" t="e">
        <f t="shared" si="0"/>
        <v>#REF!</v>
      </c>
      <c r="DT13" s="45"/>
      <c r="DU13" s="45"/>
      <c r="DV13" s="51">
        <f t="shared" si="42"/>
        <v>0</v>
      </c>
      <c r="DW13" s="45" t="e">
        <f>'к среднему по РА'!#REF!</f>
        <v>#REF!</v>
      </c>
      <c r="DX13" s="45" t="e">
        <f>коэффициенты!#REF!</f>
        <v>#REF!</v>
      </c>
      <c r="DY13" s="49" t="e">
        <f t="shared" si="1"/>
        <v>#REF!</v>
      </c>
      <c r="DZ13" s="45" t="e">
        <f>'к среднему по РА'!#REF!</f>
        <v>#REF!</v>
      </c>
      <c r="EA13" s="45" t="e">
        <f>коэффициенты!BK13</f>
        <v>#REF!</v>
      </c>
      <c r="EB13" s="49" t="e">
        <f t="shared" si="43"/>
        <v>#REF!</v>
      </c>
      <c r="EC13" s="45" t="e">
        <f>'к среднему по РА'!#REF!</f>
        <v>#REF!</v>
      </c>
      <c r="ED13" s="45" t="e">
        <f>коэффициенты!#REF!</f>
        <v>#REF!</v>
      </c>
      <c r="EE13" s="49" t="e">
        <f t="shared" si="44"/>
        <v>#REF!</v>
      </c>
      <c r="EF13" s="45" t="e">
        <f>'к среднему по РА'!#REF!</f>
        <v>#REF!</v>
      </c>
      <c r="EG13" s="45" t="e">
        <f>коэффициенты!#REF!</f>
        <v>#REF!</v>
      </c>
      <c r="EH13" s="49" t="e">
        <f t="shared" si="45"/>
        <v>#REF!</v>
      </c>
      <c r="EI13" s="45" t="e">
        <f>'к среднему по РА'!#REF!</f>
        <v>#REF!</v>
      </c>
      <c r="EJ13" s="45" t="e">
        <f>коэффициенты!#REF!</f>
        <v>#REF!</v>
      </c>
      <c r="EK13" s="49" t="e">
        <f t="shared" si="46"/>
        <v>#REF!</v>
      </c>
      <c r="EL13" s="45" t="e">
        <f>'к среднему по РА'!#REF!</f>
        <v>#REF!</v>
      </c>
      <c r="EM13" s="45" t="e">
        <f>коэффициенты!#REF!</f>
        <v>#REF!</v>
      </c>
      <c r="EN13" s="51" t="e">
        <f t="shared" si="47"/>
        <v>#REF!</v>
      </c>
      <c r="EO13" s="45" t="e">
        <f>'к среднему по РА'!#REF!</f>
        <v>#REF!</v>
      </c>
      <c r="EP13" s="45" t="e">
        <f>коэффициенты!#REF!</f>
        <v>#REF!</v>
      </c>
      <c r="EQ13" s="49" t="e">
        <f t="shared" si="48"/>
        <v>#REF!</v>
      </c>
      <c r="ER13" s="45" t="e">
        <f>'к среднему по РА'!#REF!</f>
        <v>#REF!</v>
      </c>
      <c r="ES13" s="45" t="e">
        <f>коэффициенты!#REF!</f>
        <v>#REF!</v>
      </c>
      <c r="ET13" s="51" t="e">
        <f t="shared" si="49"/>
        <v>#REF!</v>
      </c>
      <c r="EU13" s="96" t="e">
        <f>'к среднему по РА'!#REF!</f>
        <v>#REF!</v>
      </c>
      <c r="EV13" s="98" t="e">
        <f>коэффициенты!#REF!</f>
        <v>#REF!</v>
      </c>
      <c r="EW13" s="49" t="e">
        <f t="shared" si="50"/>
        <v>#REF!</v>
      </c>
      <c r="EX13" s="84">
        <v>15</v>
      </c>
      <c r="EY13" s="165">
        <v>0</v>
      </c>
      <c r="EZ13" s="84">
        <f t="shared" si="51"/>
        <v>15</v>
      </c>
      <c r="FA13" s="166">
        <f t="shared" si="52"/>
        <v>1</v>
      </c>
      <c r="FB13" s="167">
        <f t="shared" si="53"/>
        <v>1</v>
      </c>
      <c r="FC13" s="125">
        <v>8</v>
      </c>
      <c r="FD13" s="126">
        <v>8</v>
      </c>
      <c r="FE13" s="65">
        <f t="shared" si="54"/>
        <v>1</v>
      </c>
      <c r="FF13" s="88">
        <f t="shared" si="62"/>
        <v>1</v>
      </c>
      <c r="FG13" s="91" t="e">
        <f t="shared" si="55"/>
        <v>#REF!</v>
      </c>
      <c r="FH13" s="91" t="e">
        <f t="shared" si="56"/>
        <v>#REF!</v>
      </c>
      <c r="FI13" s="99" t="e">
        <f t="shared" si="57"/>
        <v>#REF!</v>
      </c>
      <c r="FJ13" s="99" t="e">
        <f t="shared" si="2"/>
        <v>#REF!</v>
      </c>
      <c r="FK13" s="99" t="e">
        <f t="shared" si="58"/>
        <v>#REF!</v>
      </c>
      <c r="FL13" s="99">
        <f t="shared" si="59"/>
        <v>0.04</v>
      </c>
      <c r="FM13" s="99">
        <f t="shared" si="60"/>
        <v>0.06</v>
      </c>
      <c r="FN13" s="92" t="e">
        <f t="shared" si="61"/>
        <v>#REF!</v>
      </c>
      <c r="FO13" s="46">
        <v>7</v>
      </c>
    </row>
    <row r="14" spans="1:171" s="46" customFormat="1" ht="20.45" customHeight="1">
      <c r="A14" s="48" t="s">
        <v>42</v>
      </c>
      <c r="B14" s="45" t="e">
        <f>'к среднему по РА'!E14</f>
        <v>#REF!</v>
      </c>
      <c r="C14" s="45" t="e">
        <f>коэффициенты!E14</f>
        <v>#REF!</v>
      </c>
      <c r="D14" s="43" t="e">
        <f t="shared" si="3"/>
        <v>#REF!</v>
      </c>
      <c r="E14" s="45" t="e">
        <f>'к среднему по РА'!#REF!</f>
        <v>#REF!</v>
      </c>
      <c r="F14" s="24" t="e">
        <f>коэффициенты!#REF!</f>
        <v>#REF!</v>
      </c>
      <c r="G14" s="51" t="e">
        <f t="shared" si="4"/>
        <v>#REF!</v>
      </c>
      <c r="H14" s="45" t="e">
        <f>'к среднему по РА'!G14</f>
        <v>#REF!</v>
      </c>
      <c r="I14" s="45" t="e">
        <f>коэффициенты!G14</f>
        <v>#REF!</v>
      </c>
      <c r="J14" s="43" t="e">
        <f t="shared" si="5"/>
        <v>#REF!</v>
      </c>
      <c r="K14" s="45" t="e">
        <f>'к среднему по РА'!I14</f>
        <v>#REF!</v>
      </c>
      <c r="L14" s="24" t="e">
        <f>коэффициенты!I14</f>
        <v>#REF!</v>
      </c>
      <c r="M14" s="51" t="e">
        <f t="shared" si="6"/>
        <v>#REF!</v>
      </c>
      <c r="N14" s="45">
        <f>'к среднему по РА'!K14</f>
        <v>0</v>
      </c>
      <c r="O14" s="45" t="e">
        <f>коэффициенты!#REF!</f>
        <v>#REF!</v>
      </c>
      <c r="P14" s="43" t="e">
        <f t="shared" si="7"/>
        <v>#REF!</v>
      </c>
      <c r="Q14" s="179" t="e">
        <f>'к среднему по РА'!M14</f>
        <v>#REF!</v>
      </c>
      <c r="R14" s="180">
        <v>1</v>
      </c>
      <c r="S14" s="51" t="e">
        <f t="shared" si="8"/>
        <v>#REF!</v>
      </c>
      <c r="T14" s="45" t="e">
        <f>'к среднему по РА'!O14</f>
        <v>#REF!</v>
      </c>
      <c r="U14" s="45" t="e">
        <f>коэффициенты!M14</f>
        <v>#REF!</v>
      </c>
      <c r="V14" s="49" t="e">
        <f t="shared" si="9"/>
        <v>#REF!</v>
      </c>
      <c r="W14" s="179" t="e">
        <f>'к среднему по РА'!#REF!</f>
        <v>#REF!</v>
      </c>
      <c r="X14" s="180">
        <v>1</v>
      </c>
      <c r="Y14" s="51" t="e">
        <f t="shared" si="10"/>
        <v>#REF!</v>
      </c>
      <c r="Z14" s="45" t="e">
        <f>'к среднему по РА'!Q14</f>
        <v>#REF!</v>
      </c>
      <c r="AA14" s="45" t="e">
        <f>коэффициенты!O14</f>
        <v>#REF!</v>
      </c>
      <c r="AB14" s="49" t="e">
        <f t="shared" si="11"/>
        <v>#REF!</v>
      </c>
      <c r="AC14" s="179" t="e">
        <f>'к среднему по РА'!S14</f>
        <v>#REF!</v>
      </c>
      <c r="AD14" s="180">
        <v>1</v>
      </c>
      <c r="AE14" s="51" t="e">
        <f t="shared" si="12"/>
        <v>#REF!</v>
      </c>
      <c r="AF14" s="45" t="e">
        <f>'к среднему по РА'!Y14</f>
        <v>#REF!</v>
      </c>
      <c r="AG14" s="45" t="e">
        <f>коэффициенты!S14</f>
        <v>#REF!</v>
      </c>
      <c r="AH14" s="49" t="e">
        <f t="shared" si="13"/>
        <v>#REF!</v>
      </c>
      <c r="AI14" s="179" t="e">
        <f>'к среднему по РА'!AA14</f>
        <v>#REF!</v>
      </c>
      <c r="AJ14" s="24" t="e">
        <f>коэффициенты!U14</f>
        <v>#REF!</v>
      </c>
      <c r="AK14" s="51" t="e">
        <f t="shared" si="14"/>
        <v>#REF!</v>
      </c>
      <c r="AL14" s="45" t="e">
        <f>'к среднему по РА'!U14</f>
        <v>#REF!</v>
      </c>
      <c r="AM14" s="45" t="e">
        <f>коэффициенты!W14</f>
        <v>#REF!</v>
      </c>
      <c r="AN14" s="49" t="e">
        <f t="shared" si="15"/>
        <v>#REF!</v>
      </c>
      <c r="AO14" s="179" t="e">
        <f>'к среднему по РА'!W14</f>
        <v>#REF!</v>
      </c>
      <c r="AP14" s="24" t="e">
        <f>коэффициенты!Y14</f>
        <v>#REF!</v>
      </c>
      <c r="AQ14" s="51" t="e">
        <f t="shared" si="16"/>
        <v>#REF!</v>
      </c>
      <c r="AR14" s="45" t="e">
        <f>'к среднему по РА'!AC14</f>
        <v>#REF!</v>
      </c>
      <c r="AS14" s="45" t="e">
        <f>коэффициенты!AA14</f>
        <v>#REF!</v>
      </c>
      <c r="AT14" s="49" t="e">
        <f t="shared" si="17"/>
        <v>#REF!</v>
      </c>
      <c r="AU14" s="45" t="e">
        <f>'к среднему по РА'!AE14</f>
        <v>#REF!</v>
      </c>
      <c r="AV14" s="45" t="e">
        <f>коэффициенты!AC14</f>
        <v>#REF!</v>
      </c>
      <c r="AW14" s="51" t="e">
        <f t="shared" si="18"/>
        <v>#REF!</v>
      </c>
      <c r="AX14" s="45" t="e">
        <f>'к среднему по РА'!AG14</f>
        <v>#REF!</v>
      </c>
      <c r="AY14" s="45" t="e">
        <f>коэффициенты!AE14</f>
        <v>#REF!</v>
      </c>
      <c r="AZ14" s="49" t="e">
        <f t="shared" si="19"/>
        <v>#REF!</v>
      </c>
      <c r="BA14" s="45" t="e">
        <f>'к среднему по РА'!AI14</f>
        <v>#REF!</v>
      </c>
      <c r="BB14" s="45" t="e">
        <f>коэффициенты!AG14</f>
        <v>#REF!</v>
      </c>
      <c r="BC14" s="51" t="e">
        <f t="shared" si="20"/>
        <v>#REF!</v>
      </c>
      <c r="BD14" s="45" t="e">
        <f>'к среднему по РА'!AK14</f>
        <v>#REF!</v>
      </c>
      <c r="BE14" s="45" t="e">
        <f>коэффициенты!AI14</f>
        <v>#REF!</v>
      </c>
      <c r="BF14" s="49" t="e">
        <f t="shared" si="21"/>
        <v>#REF!</v>
      </c>
      <c r="BG14" s="45" t="e">
        <f>'к среднему по РА'!#REF!</f>
        <v>#REF!</v>
      </c>
      <c r="BH14" s="45" t="e">
        <f>коэффициенты!#REF!</f>
        <v>#REF!</v>
      </c>
      <c r="BI14" s="51" t="e">
        <f t="shared" si="22"/>
        <v>#REF!</v>
      </c>
      <c r="BJ14" s="45" t="e">
        <f>'к среднему по РА'!AM14</f>
        <v>#REF!</v>
      </c>
      <c r="BK14" s="45" t="e">
        <f>коэффициенты!AK14</f>
        <v>#REF!</v>
      </c>
      <c r="BL14" s="49" t="e">
        <f t="shared" si="23"/>
        <v>#REF!</v>
      </c>
      <c r="BM14" s="45" t="e">
        <f>'к среднему по РА'!AO14</f>
        <v>#REF!</v>
      </c>
      <c r="BN14" s="45" t="e">
        <f>коэффициенты!AM14</f>
        <v>#REF!</v>
      </c>
      <c r="BO14" s="51" t="e">
        <f t="shared" si="24"/>
        <v>#REF!</v>
      </c>
      <c r="BP14" s="45" t="e">
        <f>'к среднему по РА'!AQ14</f>
        <v>#REF!</v>
      </c>
      <c r="BQ14" s="45" t="e">
        <f>коэффициенты!AO14</f>
        <v>#REF!</v>
      </c>
      <c r="BR14" s="49" t="e">
        <f t="shared" si="25"/>
        <v>#REF!</v>
      </c>
      <c r="BS14" s="45" t="e">
        <f>'к среднему по РА'!AS14</f>
        <v>#REF!</v>
      </c>
      <c r="BT14" s="45" t="e">
        <f>коэффициенты!AQ14</f>
        <v>#REF!</v>
      </c>
      <c r="BU14" s="51" t="e">
        <f t="shared" si="26"/>
        <v>#REF!</v>
      </c>
      <c r="BV14" s="45" t="e">
        <f>'к среднему по РА'!AY14</f>
        <v>#REF!</v>
      </c>
      <c r="BW14" s="45" t="e">
        <f>коэффициенты!#REF!</f>
        <v>#REF!</v>
      </c>
      <c r="BX14" s="49" t="e">
        <f t="shared" si="27"/>
        <v>#REF!</v>
      </c>
      <c r="BY14" s="45" t="e">
        <f>'к среднему по РА'!#REF!</f>
        <v>#REF!</v>
      </c>
      <c r="BZ14" s="45" t="e">
        <f>коэффициенты!#REF!</f>
        <v>#REF!</v>
      </c>
      <c r="CA14" s="179" t="e">
        <f>'к среднему по РА'!#REF!</f>
        <v>#REF!</v>
      </c>
      <c r="CB14" s="179">
        <v>1</v>
      </c>
      <c r="CC14" s="51" t="e">
        <f t="shared" si="28"/>
        <v>#REF!</v>
      </c>
      <c r="CD14" s="45" t="e">
        <f>'к среднему по РА'!BG14</f>
        <v>#REF!</v>
      </c>
      <c r="CE14" s="45" t="e">
        <f>коэффициенты!AS14</f>
        <v>#REF!</v>
      </c>
      <c r="CF14" s="49" t="e">
        <f t="shared" si="29"/>
        <v>#REF!</v>
      </c>
      <c r="CG14" s="45" t="e">
        <f>'к среднему по РА'!#REF!</f>
        <v>#REF!</v>
      </c>
      <c r="CH14" s="45" t="e">
        <f>коэффициенты!AU14</f>
        <v>#REF!</v>
      </c>
      <c r="CI14" s="51" t="e">
        <f t="shared" si="30"/>
        <v>#REF!</v>
      </c>
      <c r="CJ14" s="45" t="e">
        <f>'к среднему по РА'!BI14</f>
        <v>#REF!</v>
      </c>
      <c r="CK14" s="45" t="e">
        <f>коэффициенты!AW14</f>
        <v>#REF!</v>
      </c>
      <c r="CL14" s="49" t="e">
        <f t="shared" si="31"/>
        <v>#REF!</v>
      </c>
      <c r="CM14" s="45" t="e">
        <f>'к среднему по РА'!#REF!</f>
        <v>#REF!</v>
      </c>
      <c r="CN14" s="45" t="e">
        <f>коэффициенты!#REF!</f>
        <v>#REF!</v>
      </c>
      <c r="CO14" s="51" t="e">
        <f t="shared" si="32"/>
        <v>#REF!</v>
      </c>
      <c r="CP14" s="45" t="e">
        <f>'к среднему по РА'!#REF!</f>
        <v>#REF!</v>
      </c>
      <c r="CQ14" s="45" t="e">
        <f>коэффициенты!AY14</f>
        <v>#REF!</v>
      </c>
      <c r="CR14" s="101" t="e">
        <f t="shared" si="33"/>
        <v>#REF!</v>
      </c>
      <c r="CS14" s="45" t="e">
        <f>'к среднему по РА'!#REF!</f>
        <v>#REF!</v>
      </c>
      <c r="CT14" s="45" t="e">
        <f>коэффициенты!#REF!</f>
        <v>#REF!</v>
      </c>
      <c r="CU14" s="50" t="e">
        <f t="shared" si="34"/>
        <v>#REF!</v>
      </c>
      <c r="CV14" s="45" t="e">
        <f>'к среднему по РА'!BK14</f>
        <v>#REF!</v>
      </c>
      <c r="CW14" s="45" t="e">
        <f>коэффициенты!BA14</f>
        <v>#REF!</v>
      </c>
      <c r="CX14" s="49" t="e">
        <f t="shared" si="35"/>
        <v>#REF!</v>
      </c>
      <c r="CY14" s="45" t="e">
        <f>'к среднему по РА'!#REF!</f>
        <v>#REF!</v>
      </c>
      <c r="CZ14" s="45" t="e">
        <f>коэффициенты!#REF!</f>
        <v>#REF!</v>
      </c>
      <c r="DA14" s="51" t="e">
        <f t="shared" si="36"/>
        <v>#REF!</v>
      </c>
      <c r="DB14" s="45" t="e">
        <f>'к среднему по РА'!BM14</f>
        <v>#REF!</v>
      </c>
      <c r="DC14" s="45" t="e">
        <f>коэффициенты!BC14</f>
        <v>#REF!</v>
      </c>
      <c r="DD14" s="49" t="e">
        <f t="shared" si="37"/>
        <v>#REF!</v>
      </c>
      <c r="DE14" s="45" t="e">
        <f>'к среднему по РА'!#REF!</f>
        <v>#REF!</v>
      </c>
      <c r="DF14" s="45" t="e">
        <f>коэффициенты!#REF!</f>
        <v>#REF!</v>
      </c>
      <c r="DG14" s="51" t="e">
        <f t="shared" si="38"/>
        <v>#REF!</v>
      </c>
      <c r="DH14" s="45" t="e">
        <f>'к среднему по РА'!#REF!</f>
        <v>#REF!</v>
      </c>
      <c r="DI14" s="45" t="e">
        <f>коэффициенты!#REF!</f>
        <v>#REF!</v>
      </c>
      <c r="DJ14" s="49" t="e">
        <f t="shared" si="39"/>
        <v>#REF!</v>
      </c>
      <c r="DK14" s="45" t="e">
        <f>'к среднему по РА'!#REF!</f>
        <v>#REF!</v>
      </c>
      <c r="DL14" s="45" t="e">
        <f>коэффициенты!BG14</f>
        <v>#REF!</v>
      </c>
      <c r="DM14" s="49" t="e">
        <f t="shared" si="40"/>
        <v>#REF!</v>
      </c>
      <c r="DN14" s="45" t="e">
        <f>'к среднему по РА'!#REF!</f>
        <v>#REF!</v>
      </c>
      <c r="DO14" s="45" t="e">
        <f>коэффициенты!#REF!</f>
        <v>#REF!</v>
      </c>
      <c r="DP14" s="51" t="e">
        <f t="shared" si="41"/>
        <v>#REF!</v>
      </c>
      <c r="DQ14" s="45" t="e">
        <f>'к среднему по РА'!#REF!</f>
        <v>#REF!</v>
      </c>
      <c r="DR14" s="45" t="e">
        <f>коэффициенты!BI14</f>
        <v>#REF!</v>
      </c>
      <c r="DS14" s="49" t="e">
        <f t="shared" si="0"/>
        <v>#REF!</v>
      </c>
      <c r="DT14" s="45"/>
      <c r="DU14" s="45"/>
      <c r="DV14" s="51">
        <f t="shared" si="42"/>
        <v>0</v>
      </c>
      <c r="DW14" s="45" t="e">
        <f>'к среднему по РА'!#REF!</f>
        <v>#REF!</v>
      </c>
      <c r="DX14" s="45" t="e">
        <f>коэффициенты!#REF!</f>
        <v>#REF!</v>
      </c>
      <c r="DY14" s="49" t="e">
        <f t="shared" si="1"/>
        <v>#REF!</v>
      </c>
      <c r="DZ14" s="45" t="e">
        <f>'к среднему по РА'!#REF!</f>
        <v>#REF!</v>
      </c>
      <c r="EA14" s="45" t="e">
        <f>коэффициенты!BK14</f>
        <v>#REF!</v>
      </c>
      <c r="EB14" s="49" t="e">
        <f t="shared" si="43"/>
        <v>#REF!</v>
      </c>
      <c r="EC14" s="45" t="e">
        <f>'к среднему по РА'!#REF!</f>
        <v>#REF!</v>
      </c>
      <c r="ED14" s="45" t="e">
        <f>коэффициенты!#REF!</f>
        <v>#REF!</v>
      </c>
      <c r="EE14" s="49" t="e">
        <f t="shared" si="44"/>
        <v>#REF!</v>
      </c>
      <c r="EF14" s="45" t="e">
        <f>'к среднему по РА'!#REF!</f>
        <v>#REF!</v>
      </c>
      <c r="EG14" s="45" t="e">
        <f>коэффициенты!#REF!</f>
        <v>#REF!</v>
      </c>
      <c r="EH14" s="49" t="e">
        <f t="shared" si="45"/>
        <v>#REF!</v>
      </c>
      <c r="EI14" s="45" t="e">
        <f>'к среднему по РА'!#REF!</f>
        <v>#REF!</v>
      </c>
      <c r="EJ14" s="45" t="e">
        <f>коэффициенты!#REF!</f>
        <v>#REF!</v>
      </c>
      <c r="EK14" s="49" t="e">
        <f t="shared" si="46"/>
        <v>#REF!</v>
      </c>
      <c r="EL14" s="45" t="e">
        <f>'к среднему по РА'!#REF!</f>
        <v>#REF!</v>
      </c>
      <c r="EM14" s="45" t="e">
        <f>коэффициенты!#REF!</f>
        <v>#REF!</v>
      </c>
      <c r="EN14" s="51" t="e">
        <f t="shared" si="47"/>
        <v>#REF!</v>
      </c>
      <c r="EO14" s="45" t="e">
        <f>'к среднему по РА'!#REF!</f>
        <v>#REF!</v>
      </c>
      <c r="EP14" s="45" t="e">
        <f>коэффициенты!#REF!</f>
        <v>#REF!</v>
      </c>
      <c r="EQ14" s="49" t="e">
        <f t="shared" si="48"/>
        <v>#REF!</v>
      </c>
      <c r="ER14" s="45" t="e">
        <f>'к среднему по РА'!#REF!</f>
        <v>#REF!</v>
      </c>
      <c r="ES14" s="45" t="e">
        <f>коэффициенты!#REF!</f>
        <v>#REF!</v>
      </c>
      <c r="ET14" s="51" t="e">
        <f t="shared" si="49"/>
        <v>#REF!</v>
      </c>
      <c r="EU14" s="96" t="e">
        <f>'к среднему по РА'!#REF!</f>
        <v>#REF!</v>
      </c>
      <c r="EV14" s="98" t="e">
        <f>коэффициенты!#REF!</f>
        <v>#REF!</v>
      </c>
      <c r="EW14" s="49" t="e">
        <f t="shared" si="50"/>
        <v>#REF!</v>
      </c>
      <c r="EX14" s="84">
        <v>15</v>
      </c>
      <c r="EY14" s="165">
        <v>0</v>
      </c>
      <c r="EZ14" s="84">
        <f t="shared" si="51"/>
        <v>15</v>
      </c>
      <c r="FA14" s="166">
        <f t="shared" si="52"/>
        <v>1</v>
      </c>
      <c r="FB14" s="167">
        <f t="shared" si="53"/>
        <v>1</v>
      </c>
      <c r="FC14" s="125">
        <v>9</v>
      </c>
      <c r="FD14" s="126">
        <v>9</v>
      </c>
      <c r="FE14" s="65">
        <f t="shared" si="54"/>
        <v>1</v>
      </c>
      <c r="FF14" s="88">
        <f t="shared" si="62"/>
        <v>1</v>
      </c>
      <c r="FG14" s="91" t="e">
        <f t="shared" si="55"/>
        <v>#REF!</v>
      </c>
      <c r="FH14" s="91" t="e">
        <f t="shared" si="56"/>
        <v>#REF!</v>
      </c>
      <c r="FI14" s="99" t="e">
        <f t="shared" si="57"/>
        <v>#REF!</v>
      </c>
      <c r="FJ14" s="99" t="e">
        <f t="shared" si="2"/>
        <v>#REF!</v>
      </c>
      <c r="FK14" s="99" t="e">
        <f t="shared" si="58"/>
        <v>#REF!</v>
      </c>
      <c r="FL14" s="99">
        <f t="shared" si="59"/>
        <v>0.04</v>
      </c>
      <c r="FM14" s="99">
        <f t="shared" si="60"/>
        <v>0.06</v>
      </c>
      <c r="FN14" s="92" t="e">
        <f t="shared" si="61"/>
        <v>#REF!</v>
      </c>
      <c r="FO14" s="46">
        <v>4</v>
      </c>
    </row>
    <row r="15" spans="1:171" ht="15.75">
      <c r="A15" s="32" t="s">
        <v>43</v>
      </c>
      <c r="B15" s="45"/>
      <c r="C15" s="66"/>
      <c r="D15" s="34"/>
      <c r="E15" s="34"/>
      <c r="F15" s="35"/>
      <c r="G15" s="35"/>
      <c r="H15" s="36"/>
      <c r="I15" s="67"/>
      <c r="J15" s="34"/>
      <c r="K15" s="34"/>
      <c r="L15" s="34"/>
      <c r="M15" s="34"/>
      <c r="N15" s="68"/>
      <c r="O15" s="68"/>
      <c r="P15" s="34"/>
      <c r="Q15" s="34"/>
      <c r="R15" s="34"/>
      <c r="S15" s="34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34"/>
      <c r="AF15" s="68"/>
      <c r="AG15" s="68"/>
      <c r="AH15" s="68"/>
      <c r="AI15" s="34"/>
      <c r="AJ15" s="34"/>
      <c r="AK15" s="34"/>
      <c r="AL15" s="68"/>
      <c r="AM15" s="68"/>
      <c r="AN15" s="69"/>
      <c r="AO15" s="69"/>
      <c r="AP15" s="69"/>
      <c r="AQ15" s="69"/>
      <c r="AR15" s="68"/>
      <c r="AS15" s="68"/>
      <c r="AT15" s="34"/>
      <c r="AU15" s="34"/>
      <c r="AV15" s="34"/>
      <c r="AW15" s="36"/>
      <c r="AX15" s="70"/>
      <c r="AY15" s="70"/>
      <c r="AZ15" s="34"/>
      <c r="BA15" s="34"/>
      <c r="BB15" s="34"/>
      <c r="BC15" s="34"/>
      <c r="BD15" s="70"/>
      <c r="BE15" s="70"/>
      <c r="BF15" s="34"/>
      <c r="BG15" s="34"/>
      <c r="BH15" s="34"/>
      <c r="BI15" s="34"/>
      <c r="BJ15" s="36"/>
      <c r="BK15" s="36"/>
      <c r="BL15" s="34"/>
      <c r="BM15" s="34"/>
      <c r="BN15" s="34"/>
      <c r="BO15" s="36"/>
      <c r="BP15" s="36"/>
      <c r="BQ15" s="36"/>
      <c r="BR15" s="34"/>
      <c r="BS15" s="34"/>
      <c r="BT15" s="34"/>
      <c r="BU15" s="34"/>
      <c r="BV15" s="37"/>
      <c r="BW15" s="34"/>
      <c r="BX15" s="36"/>
      <c r="BY15" s="36"/>
      <c r="BZ15" s="36"/>
      <c r="CA15" s="36"/>
      <c r="CB15" s="36"/>
      <c r="CC15" s="36"/>
      <c r="CD15" s="36"/>
      <c r="CE15" s="36"/>
      <c r="CF15" s="36"/>
      <c r="CG15" s="34"/>
      <c r="CH15" s="34"/>
      <c r="CI15" s="34"/>
      <c r="CJ15" s="36"/>
      <c r="CK15" s="36"/>
      <c r="CL15" s="36"/>
      <c r="CM15" s="34"/>
      <c r="CN15" s="34"/>
      <c r="CO15" s="34"/>
      <c r="CP15" s="39"/>
      <c r="CQ15" s="40"/>
      <c r="CR15" s="41"/>
      <c r="CS15" s="40"/>
      <c r="CT15" s="40"/>
      <c r="CU15" s="42"/>
      <c r="CV15" s="34"/>
      <c r="CW15" s="34"/>
      <c r="CX15" s="34"/>
      <c r="CY15" s="34"/>
      <c r="CZ15" s="34"/>
      <c r="DA15" s="34"/>
      <c r="DB15" s="68"/>
      <c r="DC15" s="68"/>
      <c r="DD15" s="68"/>
      <c r="DE15" s="34"/>
      <c r="DF15" s="34"/>
      <c r="DG15" s="34"/>
      <c r="DH15" s="71"/>
      <c r="DI15" s="72"/>
      <c r="DJ15" s="38"/>
      <c r="DK15" s="70"/>
      <c r="DL15" s="70"/>
      <c r="DM15" s="70"/>
      <c r="DN15" s="34"/>
      <c r="DO15" s="34"/>
      <c r="DP15" s="34"/>
      <c r="DQ15" s="40"/>
      <c r="DR15" s="40"/>
      <c r="DS15" s="40"/>
      <c r="DT15" s="40"/>
      <c r="DU15" s="40"/>
      <c r="DV15" s="42"/>
      <c r="DW15" s="40"/>
      <c r="DX15" s="40"/>
      <c r="DY15" s="42"/>
      <c r="DZ15" s="40"/>
      <c r="EA15" s="40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84">
        <f>SUM(EX4:EX14)</f>
        <v>165</v>
      </c>
      <c r="EY15" s="84">
        <f>SUM(EY4:EY14)</f>
        <v>0</v>
      </c>
      <c r="EZ15" s="84">
        <f t="shared" si="51"/>
        <v>165</v>
      </c>
      <c r="FA15" s="166">
        <f t="shared" si="52"/>
        <v>1</v>
      </c>
      <c r="FB15" s="168"/>
      <c r="FC15" s="125">
        <f>SUM(FC4:FC14)</f>
        <v>91</v>
      </c>
      <c r="FD15" s="126">
        <f>SUM(FD4:FD14)</f>
        <v>91</v>
      </c>
      <c r="FE15" s="87">
        <f t="shared" si="54"/>
        <v>1</v>
      </c>
      <c r="FF15" s="86"/>
      <c r="FG15" s="92"/>
      <c r="FH15" s="92"/>
      <c r="FI15" s="92"/>
      <c r="FJ15" s="92"/>
      <c r="FK15" s="92"/>
      <c r="FL15" s="92"/>
      <c r="FM15" s="92"/>
      <c r="FN15" s="92"/>
    </row>
    <row r="16" spans="1:171">
      <c r="G16" s="95" t="s">
        <v>202</v>
      </c>
      <c r="M16" s="95" t="s">
        <v>202</v>
      </c>
      <c r="S16" s="95" t="s">
        <v>202</v>
      </c>
      <c r="Y16" s="95" t="s">
        <v>202</v>
      </c>
      <c r="AC16" s="95" t="s">
        <v>202</v>
      </c>
      <c r="AH16" s="95" t="s">
        <v>202</v>
      </c>
      <c r="AK16" s="95" t="s">
        <v>203</v>
      </c>
      <c r="AN16" s="95" t="s">
        <v>202</v>
      </c>
      <c r="AQ16" s="95" t="s">
        <v>203</v>
      </c>
      <c r="AT16" s="95" t="s">
        <v>202</v>
      </c>
      <c r="AW16" s="95" t="s">
        <v>203</v>
      </c>
      <c r="AZ16" s="95" t="s">
        <v>202</v>
      </c>
      <c r="BC16" s="95" t="s">
        <v>203</v>
      </c>
      <c r="BF16" s="95" t="s">
        <v>202</v>
      </c>
      <c r="BI16" s="95" t="s">
        <v>203</v>
      </c>
      <c r="BL16" s="95" t="s">
        <v>202</v>
      </c>
      <c r="BO16" s="95" t="s">
        <v>203</v>
      </c>
      <c r="BR16" s="95" t="s">
        <v>202</v>
      </c>
      <c r="BU16" s="95" t="s">
        <v>203</v>
      </c>
      <c r="CA16" s="95" t="s">
        <v>204</v>
      </c>
      <c r="FE16" s="52"/>
    </row>
    <row r="18" spans="155:155">
      <c r="EY18" s="46">
        <f>21*2+5</f>
        <v>47</v>
      </c>
    </row>
  </sheetData>
  <protectedRanges>
    <protectedRange password="CE28" sqref="B15 B4:C14 H4:I14 AR4:AS14 AU4:AV14 AX4:AY14 BA4:BB14 BD4:BE14 BG4:BH14 BJ4:BK14 BM4:BN14 BP4:BQ14 BS4:BT14 BV4:BW14 CD4:CE14 CG4:CH14 CJ4:CK14 CM4:CN14 CP4:CQ14 CS4:CT14 CV4:CW14 CY4:CZ14 DB4:DC14 DE4:DF14 DK4:DL14 DN4:DO14 EF4:EG14 EI4:EJ14 EL4:EM14 EO4:EP14 ER4:ES14 DH4:DI14 N4:O14 Z4:AA14 AF4:AG14 AL4:AM14 DZ4:EA14 EC4:ED14 DQ4:DR14 DT4:DU14 DW4:DX14 BY4:CB14 T4:U14" name="Диапазон1"/>
  </protectedRanges>
  <customSheetViews>
    <customSheetView guid="{670BA12C-584B-4B21-AA28-EA53307DA1B4}" scale="70" showPageBreaks="1" printArea="1" hiddenColumns="1" state="hidden" view="pageBreakPreview">
      <pane xSplit="1" topLeftCell="P1" activePane="topRight" state="frozen"/>
      <selection pane="topRight" activeCell="T4" sqref="T4"/>
      <colBreaks count="3" manualBreakCount="3">
        <brk id="13" max="1048575" man="1"/>
        <brk id="81" max="1048575" man="1"/>
        <brk id="134" max="14" man="1"/>
      </colBreaks>
      <pageMargins left="0" right="0" top="0" bottom="0" header="0" footer="0"/>
      <pageSetup paperSize="9" scale="43" orientation="portrait" r:id="rId1"/>
    </customSheetView>
  </customSheetViews>
  <mergeCells count="32">
    <mergeCell ref="FC2:FF2"/>
    <mergeCell ref="FG2:FN2"/>
    <mergeCell ref="EC2:EE2"/>
    <mergeCell ref="EF2:EH2"/>
    <mergeCell ref="EI2:EN2"/>
    <mergeCell ref="EO2:ET2"/>
    <mergeCell ref="EU2:EW2"/>
    <mergeCell ref="EX2:FB2"/>
    <mergeCell ref="DZ2:EB2"/>
    <mergeCell ref="BP2:BU2"/>
    <mergeCell ref="BV2:CC2"/>
    <mergeCell ref="CD2:CI2"/>
    <mergeCell ref="CJ2:CO2"/>
    <mergeCell ref="CP2:CU2"/>
    <mergeCell ref="CV2:DA2"/>
    <mergeCell ref="DB2:DG2"/>
    <mergeCell ref="DH2:DJ2"/>
    <mergeCell ref="DK2:DP2"/>
    <mergeCell ref="DQ2:DV2"/>
    <mergeCell ref="DW2:DY2"/>
    <mergeCell ref="BJ2:BO2"/>
    <mergeCell ref="A2:A3"/>
    <mergeCell ref="B2:G2"/>
    <mergeCell ref="H2:M2"/>
    <mergeCell ref="N2:S2"/>
    <mergeCell ref="T2:Y2"/>
    <mergeCell ref="Z2:AE2"/>
    <mergeCell ref="AF2:AK2"/>
    <mergeCell ref="AL2:AQ2"/>
    <mergeCell ref="AR2:AW2"/>
    <mergeCell ref="AX2:BC2"/>
    <mergeCell ref="BD2:BI2"/>
  </mergeCells>
  <pageMargins left="0.7" right="0.7" top="0.75" bottom="0.75" header="0.3" footer="0.3"/>
  <pageSetup paperSize="9" scale="43" orientation="portrait" r:id="rId2"/>
  <colBreaks count="3" manualBreakCount="3">
    <brk id="13" max="1048575" man="1"/>
    <brk id="81" max="1048575" man="1"/>
    <brk id="134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3:H52"/>
  <sheetViews>
    <sheetView tabSelected="1" topLeftCell="A25" zoomScale="85" zoomScaleNormal="85" workbookViewId="0">
      <selection activeCell="M30" sqref="M30"/>
    </sheetView>
  </sheetViews>
  <sheetFormatPr defaultRowHeight="12.75"/>
  <cols>
    <col min="2" max="2" width="35" customWidth="1"/>
    <col min="3" max="3" width="14.28515625" customWidth="1"/>
    <col min="4" max="4" width="12.42578125" customWidth="1"/>
    <col min="5" max="5" width="17.28515625" customWidth="1"/>
    <col min="6" max="6" width="11" customWidth="1"/>
    <col min="7" max="7" width="11.7109375" customWidth="1"/>
    <col min="8" max="8" width="15" customWidth="1"/>
  </cols>
  <sheetData>
    <row r="3" spans="1:8" ht="63" customHeight="1">
      <c r="A3" s="172"/>
      <c r="B3" s="637" t="s">
        <v>211</v>
      </c>
      <c r="C3" s="637"/>
      <c r="D3" s="637"/>
      <c r="E3" s="637"/>
      <c r="F3" s="172"/>
      <c r="G3" s="183"/>
      <c r="H3" s="172"/>
    </row>
    <row r="4" spans="1:8" ht="15.75">
      <c r="A4" s="640" t="e">
        <f>#REF!</f>
        <v>#REF!</v>
      </c>
      <c r="B4" s="640"/>
      <c r="C4" s="640"/>
      <c r="D4" s="640"/>
      <c r="E4" s="640"/>
      <c r="F4" s="640"/>
      <c r="G4" s="640"/>
      <c r="H4" s="640"/>
    </row>
    <row r="5" spans="1:8" ht="15.75" customHeight="1">
      <c r="A5" s="638" t="s">
        <v>205</v>
      </c>
      <c r="B5" s="638" t="s">
        <v>206</v>
      </c>
      <c r="C5" s="638" t="s">
        <v>212</v>
      </c>
      <c r="D5" s="638" t="s">
        <v>213</v>
      </c>
      <c r="E5" s="641" t="s">
        <v>214</v>
      </c>
      <c r="F5" s="642"/>
      <c r="G5" s="642"/>
      <c r="H5" s="643"/>
    </row>
    <row r="6" spans="1:8" ht="78.75" customHeight="1">
      <c r="A6" s="639"/>
      <c r="B6" s="639"/>
      <c r="C6" s="639"/>
      <c r="D6" s="639"/>
      <c r="E6" s="173" t="s">
        <v>215</v>
      </c>
      <c r="F6" s="173" t="s">
        <v>216</v>
      </c>
      <c r="G6" s="173" t="s">
        <v>217</v>
      </c>
      <c r="H6" s="173" t="s">
        <v>218</v>
      </c>
    </row>
    <row r="7" spans="1:8" ht="15.75">
      <c r="A7" s="647" t="s">
        <v>219</v>
      </c>
      <c r="B7" s="648"/>
      <c r="C7" s="648"/>
      <c r="D7" s="648"/>
      <c r="E7" s="648"/>
      <c r="F7" s="648"/>
      <c r="G7" s="648"/>
      <c r="H7" s="648"/>
    </row>
    <row r="8" spans="1:8" ht="199.5" customHeight="1">
      <c r="A8" s="192">
        <v>1</v>
      </c>
      <c r="B8" s="192" t="s">
        <v>220</v>
      </c>
      <c r="C8" s="192" t="s">
        <v>221</v>
      </c>
      <c r="D8" s="318">
        <v>101.3</v>
      </c>
      <c r="E8" s="192">
        <v>101.2</v>
      </c>
      <c r="F8" s="319">
        <v>112.2</v>
      </c>
      <c r="G8" s="244">
        <f>IF(E8=0,0,F8/E8*100)</f>
        <v>110.86956521739131</v>
      </c>
      <c r="H8" s="244">
        <f>F8-E8</f>
        <v>11</v>
      </c>
    </row>
    <row r="9" spans="1:8" ht="94.5">
      <c r="A9" s="624">
        <v>2</v>
      </c>
      <c r="B9" s="644" t="s">
        <v>222</v>
      </c>
      <c r="C9" s="418" t="s">
        <v>221</v>
      </c>
      <c r="D9" s="190">
        <v>1699</v>
      </c>
      <c r="E9" s="191">
        <v>104</v>
      </c>
      <c r="F9" s="236">
        <v>10.9</v>
      </c>
      <c r="G9" s="244">
        <f>IF(E9=0,0,F9/E9*100)</f>
        <v>10.480769230769232</v>
      </c>
      <c r="H9" s="244">
        <f t="shared" ref="H9:H51" si="0">F9-E9</f>
        <v>-93.1</v>
      </c>
    </row>
    <row r="10" spans="1:8" ht="31.5">
      <c r="A10" s="618"/>
      <c r="B10" s="620"/>
      <c r="C10" s="428" t="s">
        <v>223</v>
      </c>
      <c r="D10" s="170">
        <v>84.8</v>
      </c>
      <c r="E10" s="171">
        <v>10.4</v>
      </c>
      <c r="F10" s="184">
        <v>8.6</v>
      </c>
      <c r="G10" s="244">
        <f>IF(E10=0,0,F10/E10*100)</f>
        <v>82.692307692307693</v>
      </c>
      <c r="H10" s="254" t="s">
        <v>32</v>
      </c>
    </row>
    <row r="11" spans="1:8" ht="88.5" customHeight="1">
      <c r="A11" s="418">
        <v>3</v>
      </c>
      <c r="B11" s="419" t="s">
        <v>117</v>
      </c>
      <c r="C11" s="428" t="s">
        <v>224</v>
      </c>
      <c r="D11" s="170">
        <v>608</v>
      </c>
      <c r="E11" s="171">
        <v>954</v>
      </c>
      <c r="F11" s="237">
        <v>698</v>
      </c>
      <c r="G11" s="244">
        <f t="shared" ref="G11:G52" si="1">IF(E11=0,0,F11/E11*100)</f>
        <v>73.165618448637318</v>
      </c>
      <c r="H11" s="254" t="s">
        <v>32</v>
      </c>
    </row>
    <row r="12" spans="1:8" ht="142.5" customHeight="1">
      <c r="A12" s="193">
        <v>4</v>
      </c>
      <c r="B12" s="196" t="s">
        <v>225</v>
      </c>
      <c r="C12" s="193" t="s">
        <v>226</v>
      </c>
      <c r="D12" s="194">
        <v>68.900000000000006</v>
      </c>
      <c r="E12" s="195">
        <v>60.49</v>
      </c>
      <c r="F12" s="238">
        <v>65</v>
      </c>
      <c r="G12" s="244">
        <f t="shared" si="1"/>
        <v>107.45577781451479</v>
      </c>
      <c r="H12" s="244">
        <f t="shared" si="0"/>
        <v>4.509999999999998</v>
      </c>
    </row>
    <row r="13" spans="1:8" ht="94.5">
      <c r="A13" s="617">
        <v>5</v>
      </c>
      <c r="B13" s="619" t="s">
        <v>227</v>
      </c>
      <c r="C13" s="428" t="s">
        <v>228</v>
      </c>
      <c r="D13" s="174">
        <v>96.9</v>
      </c>
      <c r="E13" s="171">
        <v>100</v>
      </c>
      <c r="F13" s="237">
        <v>209.11</v>
      </c>
      <c r="G13" s="244">
        <f t="shared" si="1"/>
        <v>209.10999999999999</v>
      </c>
      <c r="H13" s="244">
        <f t="shared" si="0"/>
        <v>109.11000000000001</v>
      </c>
    </row>
    <row r="14" spans="1:8" ht="31.5">
      <c r="A14" s="618"/>
      <c r="B14" s="620"/>
      <c r="C14" s="428" t="s">
        <v>223</v>
      </c>
      <c r="D14" s="174">
        <v>33.54</v>
      </c>
      <c r="E14" s="171">
        <v>34.1</v>
      </c>
      <c r="F14" s="237">
        <v>68.59</v>
      </c>
      <c r="G14" s="244">
        <f t="shared" si="1"/>
        <v>201.14369501466274</v>
      </c>
      <c r="H14" s="254" t="s">
        <v>32</v>
      </c>
    </row>
    <row r="15" spans="1:8" ht="47.25">
      <c r="A15" s="617">
        <v>6</v>
      </c>
      <c r="B15" s="617" t="s">
        <v>229</v>
      </c>
      <c r="C15" s="428" t="s">
        <v>230</v>
      </c>
      <c r="D15" s="170">
        <v>109.6</v>
      </c>
      <c r="E15" s="181">
        <v>93.07</v>
      </c>
      <c r="F15" s="237">
        <v>118.1</v>
      </c>
      <c r="G15" s="244">
        <f t="shared" si="1"/>
        <v>126.89373589771139</v>
      </c>
      <c r="H15" s="244">
        <f t="shared" si="0"/>
        <v>25.03</v>
      </c>
    </row>
    <row r="16" spans="1:8" ht="31.5">
      <c r="A16" s="618"/>
      <c r="B16" s="618"/>
      <c r="C16" s="428" t="s">
        <v>223</v>
      </c>
      <c r="D16" s="170">
        <v>1.5</v>
      </c>
      <c r="E16" s="171">
        <v>1.5</v>
      </c>
      <c r="F16" s="237">
        <v>2.4</v>
      </c>
      <c r="G16" s="244">
        <f>IF(E16=0,0,F16/E16*100)</f>
        <v>160</v>
      </c>
      <c r="H16" s="254" t="s">
        <v>32</v>
      </c>
    </row>
    <row r="17" spans="1:8" ht="47.25">
      <c r="A17" s="619">
        <v>7</v>
      </c>
      <c r="B17" s="619" t="s">
        <v>231</v>
      </c>
      <c r="C17" s="428" t="s">
        <v>230</v>
      </c>
      <c r="D17" s="170">
        <v>98.8</v>
      </c>
      <c r="E17" s="171">
        <v>95</v>
      </c>
      <c r="F17" s="237">
        <v>93.2</v>
      </c>
      <c r="G17" s="245">
        <f>IF(E17=0,0,F17/E17*100)</f>
        <v>98.10526315789474</v>
      </c>
      <c r="H17" s="244" t="e">
        <f>#REF!-E17</f>
        <v>#REF!</v>
      </c>
    </row>
    <row r="18" spans="1:8" ht="15.75">
      <c r="A18" s="620"/>
      <c r="B18" s="620"/>
      <c r="C18" s="428" t="s">
        <v>232</v>
      </c>
      <c r="D18" s="170">
        <v>321.37</v>
      </c>
      <c r="E18" s="181">
        <v>395.4</v>
      </c>
      <c r="F18" s="184">
        <v>300.58999999999997</v>
      </c>
      <c r="G18" s="245">
        <f t="shared" si="1"/>
        <v>76.021750126454222</v>
      </c>
      <c r="H18" s="254" t="s">
        <v>32</v>
      </c>
    </row>
    <row r="19" spans="1:8" ht="47.25">
      <c r="A19" s="617">
        <v>8</v>
      </c>
      <c r="B19" s="619" t="s">
        <v>233</v>
      </c>
      <c r="C19" s="428" t="s">
        <v>230</v>
      </c>
      <c r="D19" s="182">
        <v>101.9</v>
      </c>
      <c r="E19" s="181">
        <v>99.9</v>
      </c>
      <c r="F19" s="239">
        <v>91.5</v>
      </c>
      <c r="G19" s="244">
        <f t="shared" si="1"/>
        <v>91.59159159159158</v>
      </c>
      <c r="H19" s="244">
        <f t="shared" si="0"/>
        <v>-8.4000000000000057</v>
      </c>
    </row>
    <row r="20" spans="1:8" ht="15.75">
      <c r="A20" s="618"/>
      <c r="B20" s="620"/>
      <c r="C20" s="428" t="s">
        <v>232</v>
      </c>
      <c r="D20" s="182">
        <v>97.8</v>
      </c>
      <c r="E20" s="181">
        <v>107.97</v>
      </c>
      <c r="F20" s="237">
        <v>93.97</v>
      </c>
      <c r="G20" s="244">
        <f t="shared" si="1"/>
        <v>87.03343521348522</v>
      </c>
      <c r="H20" s="254" t="s">
        <v>32</v>
      </c>
    </row>
    <row r="21" spans="1:8" ht="47.25">
      <c r="A21" s="617">
        <v>9</v>
      </c>
      <c r="B21" s="617" t="s">
        <v>234</v>
      </c>
      <c r="C21" s="428" t="s">
        <v>230</v>
      </c>
      <c r="D21" s="170">
        <v>97.7</v>
      </c>
      <c r="E21" s="171">
        <v>95</v>
      </c>
      <c r="F21" s="184">
        <v>93.9</v>
      </c>
      <c r="G21" s="244">
        <f t="shared" si="1"/>
        <v>98.842105263157904</v>
      </c>
      <c r="H21" s="244">
        <f t="shared" si="0"/>
        <v>-1.0999999999999943</v>
      </c>
    </row>
    <row r="22" spans="1:8" ht="15.75">
      <c r="A22" s="624"/>
      <c r="B22" s="624"/>
      <c r="C22" s="428" t="s">
        <v>232</v>
      </c>
      <c r="D22" s="170">
        <v>223.6</v>
      </c>
      <c r="E22" s="181">
        <v>287.43</v>
      </c>
      <c r="F22" s="184">
        <v>206.613</v>
      </c>
      <c r="G22" s="244">
        <f t="shared" si="1"/>
        <v>71.882893226176805</v>
      </c>
      <c r="H22" s="254" t="s">
        <v>32</v>
      </c>
    </row>
    <row r="23" spans="1:8" ht="63">
      <c r="A23" s="203">
        <v>10</v>
      </c>
      <c r="B23" s="203" t="s">
        <v>235</v>
      </c>
      <c r="C23" s="202" t="s">
        <v>73</v>
      </c>
      <c r="D23" s="198">
        <v>2.52</v>
      </c>
      <c r="E23" s="199">
        <v>6</v>
      </c>
      <c r="F23" s="240">
        <v>9.33</v>
      </c>
      <c r="G23" s="244">
        <f>IF(E23=0,0,E23/F23*100)</f>
        <v>64.308681672025727</v>
      </c>
      <c r="H23" s="244">
        <f t="shared" si="0"/>
        <v>3.33</v>
      </c>
    </row>
    <row r="24" spans="1:8" ht="94.5">
      <c r="A24" s="621">
        <v>11</v>
      </c>
      <c r="B24" s="621" t="s">
        <v>173</v>
      </c>
      <c r="C24" s="197" t="s">
        <v>236</v>
      </c>
      <c r="D24" s="200">
        <v>96.6</v>
      </c>
      <c r="E24" s="201">
        <v>103.5</v>
      </c>
      <c r="F24" s="241">
        <v>90.85</v>
      </c>
      <c r="G24" s="244">
        <f t="shared" si="1"/>
        <v>87.777777777777771</v>
      </c>
      <c r="H24" s="244">
        <f t="shared" si="0"/>
        <v>-12.650000000000006</v>
      </c>
    </row>
    <row r="25" spans="1:8" ht="63">
      <c r="A25" s="622"/>
      <c r="B25" s="622"/>
      <c r="C25" s="197" t="s">
        <v>237</v>
      </c>
      <c r="D25" s="200">
        <v>13.5</v>
      </c>
      <c r="E25" s="201">
        <v>13.8</v>
      </c>
      <c r="F25" s="241">
        <v>11.87</v>
      </c>
      <c r="G25" s="244">
        <f t="shared" si="1"/>
        <v>86.014492753623173</v>
      </c>
      <c r="H25" s="254" t="s">
        <v>32</v>
      </c>
    </row>
    <row r="26" spans="1:8" ht="94.5">
      <c r="A26" s="623">
        <v>12</v>
      </c>
      <c r="B26" s="623" t="s">
        <v>238</v>
      </c>
      <c r="C26" s="197" t="s">
        <v>236</v>
      </c>
      <c r="D26" s="198">
        <v>106.5</v>
      </c>
      <c r="E26" s="199">
        <v>130</v>
      </c>
      <c r="F26" s="240">
        <v>130.80000000000001</v>
      </c>
      <c r="G26" s="244">
        <f>IF(E26=0,0,E26/F26*100)</f>
        <v>99.388379204892956</v>
      </c>
      <c r="H26" s="244">
        <f t="shared" si="0"/>
        <v>0.80000000000001137</v>
      </c>
    </row>
    <row r="27" spans="1:8" ht="94.5">
      <c r="A27" s="622"/>
      <c r="B27" s="622"/>
      <c r="C27" s="197" t="s">
        <v>239</v>
      </c>
      <c r="D27" s="198">
        <v>122.28</v>
      </c>
      <c r="E27" s="199">
        <v>149.69999999999999</v>
      </c>
      <c r="F27" s="240">
        <v>156.4</v>
      </c>
      <c r="G27" s="244">
        <f>IF(E27=0,0,E27/F27*100)</f>
        <v>95.716112531969301</v>
      </c>
      <c r="H27" s="254" t="s">
        <v>32</v>
      </c>
    </row>
    <row r="28" spans="1:8" ht="94.5">
      <c r="A28" s="623">
        <v>13</v>
      </c>
      <c r="B28" s="623" t="s">
        <v>240</v>
      </c>
      <c r="C28" s="197" t="s">
        <v>236</v>
      </c>
      <c r="D28" s="198">
        <v>84.4</v>
      </c>
      <c r="E28" s="199">
        <v>100</v>
      </c>
      <c r="F28" s="240">
        <v>91.6</v>
      </c>
      <c r="G28" s="244">
        <f t="shared" si="1"/>
        <v>91.6</v>
      </c>
      <c r="H28" s="244">
        <f t="shared" si="0"/>
        <v>-8.4000000000000057</v>
      </c>
    </row>
    <row r="29" spans="1:8" ht="63">
      <c r="A29" s="631"/>
      <c r="B29" s="631"/>
      <c r="C29" s="421" t="s">
        <v>241</v>
      </c>
      <c r="D29" s="198">
        <v>880.5</v>
      </c>
      <c r="E29" s="199">
        <v>852.4</v>
      </c>
      <c r="F29" s="240">
        <v>788.7</v>
      </c>
      <c r="G29" s="244">
        <f t="shared" si="1"/>
        <v>92.526982637259508</v>
      </c>
      <c r="H29" s="254" t="s">
        <v>32</v>
      </c>
    </row>
    <row r="30" spans="1:8" ht="249.75" customHeight="1">
      <c r="A30" s="203">
        <v>14</v>
      </c>
      <c r="B30" s="203" t="s">
        <v>242</v>
      </c>
      <c r="C30" s="203" t="s">
        <v>243</v>
      </c>
      <c r="D30" s="206">
        <v>53.66</v>
      </c>
      <c r="E30" s="199">
        <v>70</v>
      </c>
      <c r="F30" s="240">
        <v>100</v>
      </c>
      <c r="G30" s="244">
        <f t="shared" si="1"/>
        <v>142.85714285714286</v>
      </c>
      <c r="H30" s="244">
        <f t="shared" si="0"/>
        <v>30</v>
      </c>
    </row>
    <row r="31" spans="1:8" ht="114" customHeight="1">
      <c r="A31" s="422">
        <v>15</v>
      </c>
      <c r="B31" s="422" t="s">
        <v>244</v>
      </c>
      <c r="C31" s="427" t="s">
        <v>245</v>
      </c>
      <c r="D31" s="204">
        <v>67.33</v>
      </c>
      <c r="E31" s="205">
        <v>63</v>
      </c>
      <c r="F31" s="242">
        <v>75</v>
      </c>
      <c r="G31" s="244">
        <f t="shared" si="1"/>
        <v>119.04761904761905</v>
      </c>
      <c r="H31" s="244">
        <f t="shared" si="0"/>
        <v>12</v>
      </c>
    </row>
    <row r="32" spans="1:8" ht="51.75" customHeight="1">
      <c r="A32" s="203">
        <v>16</v>
      </c>
      <c r="B32" s="203" t="s">
        <v>246</v>
      </c>
      <c r="C32" s="202" t="s">
        <v>247</v>
      </c>
      <c r="D32" s="198">
        <v>3.9</v>
      </c>
      <c r="E32" s="199">
        <v>4.2</v>
      </c>
      <c r="F32" s="240">
        <v>5.7</v>
      </c>
      <c r="G32" s="244">
        <f t="shared" si="1"/>
        <v>135.71428571428572</v>
      </c>
      <c r="H32" s="254" t="s">
        <v>32</v>
      </c>
    </row>
    <row r="33" spans="1:8" ht="81" customHeight="1">
      <c r="A33" s="203">
        <v>17</v>
      </c>
      <c r="B33" s="203" t="s">
        <v>248</v>
      </c>
      <c r="C33" s="202" t="s">
        <v>236</v>
      </c>
      <c r="D33" s="204">
        <v>102</v>
      </c>
      <c r="E33" s="205">
        <v>75</v>
      </c>
      <c r="F33" s="242">
        <v>100</v>
      </c>
      <c r="G33" s="244">
        <f t="shared" si="1"/>
        <v>133.33333333333331</v>
      </c>
      <c r="H33" s="244">
        <f t="shared" si="0"/>
        <v>25</v>
      </c>
    </row>
    <row r="34" spans="1:8" ht="81.75" customHeight="1">
      <c r="A34" s="203">
        <v>18</v>
      </c>
      <c r="B34" s="203" t="s">
        <v>249</v>
      </c>
      <c r="C34" s="202" t="s">
        <v>236</v>
      </c>
      <c r="D34" s="198">
        <v>98</v>
      </c>
      <c r="E34" s="199">
        <v>85</v>
      </c>
      <c r="F34" s="242">
        <v>102</v>
      </c>
      <c r="G34" s="244">
        <f t="shared" si="1"/>
        <v>120</v>
      </c>
      <c r="H34" s="244">
        <f t="shared" si="0"/>
        <v>17</v>
      </c>
    </row>
    <row r="35" spans="1:8" ht="150.75" customHeight="1">
      <c r="A35" s="427">
        <v>19</v>
      </c>
      <c r="B35" s="427" t="s">
        <v>250</v>
      </c>
      <c r="C35" s="197" t="s">
        <v>251</v>
      </c>
      <c r="D35" s="204"/>
      <c r="E35" s="199">
        <v>30.2</v>
      </c>
      <c r="F35" s="242">
        <v>26.4</v>
      </c>
      <c r="G35" s="244">
        <f t="shared" si="1"/>
        <v>87.41721854304636</v>
      </c>
      <c r="H35" s="244">
        <f t="shared" si="0"/>
        <v>-3.8000000000000007</v>
      </c>
    </row>
    <row r="36" spans="1:8" ht="168.75" customHeight="1">
      <c r="A36" s="208">
        <v>20</v>
      </c>
      <c r="B36" s="208" t="s">
        <v>252</v>
      </c>
      <c r="C36" s="207" t="s">
        <v>253</v>
      </c>
      <c r="D36" s="204"/>
      <c r="E36" s="199">
        <v>100</v>
      </c>
      <c r="F36" s="242">
        <v>100</v>
      </c>
      <c r="G36" s="244">
        <f t="shared" si="1"/>
        <v>100</v>
      </c>
      <c r="H36" s="244">
        <f t="shared" si="0"/>
        <v>0</v>
      </c>
    </row>
    <row r="37" spans="1:8" ht="180.75" customHeight="1">
      <c r="A37" s="209">
        <v>21</v>
      </c>
      <c r="B37" s="209" t="s">
        <v>254</v>
      </c>
      <c r="C37" s="210" t="s">
        <v>255</v>
      </c>
      <c r="D37" s="211"/>
      <c r="E37" s="212">
        <v>100</v>
      </c>
      <c r="F37" s="243">
        <v>100</v>
      </c>
      <c r="G37" s="244">
        <f t="shared" si="1"/>
        <v>100</v>
      </c>
      <c r="H37" s="244">
        <f t="shared" si="0"/>
        <v>0</v>
      </c>
    </row>
    <row r="38" spans="1:8" ht="15.75">
      <c r="A38" s="635" t="s">
        <v>256</v>
      </c>
      <c r="B38" s="636"/>
      <c r="C38" s="636"/>
      <c r="D38" s="636"/>
      <c r="E38" s="636"/>
      <c r="F38" s="636"/>
      <c r="G38" s="636"/>
      <c r="H38" s="636"/>
    </row>
    <row r="39" spans="1:8" ht="94.5">
      <c r="A39" s="632">
        <v>22</v>
      </c>
      <c r="B39" s="632" t="s">
        <v>163</v>
      </c>
      <c r="C39" s="423" t="s">
        <v>236</v>
      </c>
      <c r="D39" s="223">
        <v>101.4</v>
      </c>
      <c r="E39" s="224">
        <v>100</v>
      </c>
      <c r="F39" s="246">
        <v>90.4</v>
      </c>
      <c r="G39" s="244">
        <f t="shared" si="1"/>
        <v>90.4</v>
      </c>
      <c r="H39" s="244">
        <f t="shared" si="0"/>
        <v>-9.5999999999999943</v>
      </c>
    </row>
    <row r="40" spans="1:8" ht="15.75">
      <c r="A40" s="632"/>
      <c r="B40" s="632"/>
      <c r="C40" s="423" t="s">
        <v>257</v>
      </c>
      <c r="D40" s="223">
        <v>2671.3</v>
      </c>
      <c r="E40" s="224">
        <v>2609.5</v>
      </c>
      <c r="F40" s="246">
        <v>2415.1</v>
      </c>
      <c r="G40" s="244">
        <f t="shared" si="1"/>
        <v>92.550296991760874</v>
      </c>
      <c r="H40" s="254" t="s">
        <v>32</v>
      </c>
    </row>
    <row r="41" spans="1:8" ht="94.5">
      <c r="A41" s="633">
        <v>23</v>
      </c>
      <c r="B41" s="633" t="s">
        <v>258</v>
      </c>
      <c r="C41" s="424" t="s">
        <v>236</v>
      </c>
      <c r="D41" s="213">
        <v>74.8</v>
      </c>
      <c r="E41" s="214">
        <v>100</v>
      </c>
      <c r="F41" s="247">
        <v>147.4</v>
      </c>
      <c r="G41" s="244">
        <f t="shared" si="1"/>
        <v>147.4</v>
      </c>
      <c r="H41" s="244">
        <f t="shared" si="0"/>
        <v>47.400000000000006</v>
      </c>
    </row>
    <row r="42" spans="1:8" ht="15.75">
      <c r="A42" s="634"/>
      <c r="B42" s="634"/>
      <c r="C42" s="217" t="s">
        <v>257</v>
      </c>
      <c r="D42" s="213">
        <v>31.2</v>
      </c>
      <c r="E42" s="214">
        <v>31.2</v>
      </c>
      <c r="F42" s="247">
        <v>46</v>
      </c>
      <c r="G42" s="244">
        <f t="shared" si="1"/>
        <v>147.43589743589746</v>
      </c>
      <c r="H42" s="254" t="s">
        <v>32</v>
      </c>
    </row>
    <row r="43" spans="1:8" ht="94.5">
      <c r="A43" s="625">
        <v>24</v>
      </c>
      <c r="B43" s="625" t="s">
        <v>207</v>
      </c>
      <c r="C43" s="220" t="s">
        <v>236</v>
      </c>
      <c r="D43" s="215">
        <v>125.4</v>
      </c>
      <c r="E43" s="216">
        <v>100.5</v>
      </c>
      <c r="F43" s="248">
        <v>113.1</v>
      </c>
      <c r="G43" s="244">
        <f t="shared" si="1"/>
        <v>112.53731343283582</v>
      </c>
      <c r="H43" s="244">
        <f t="shared" si="0"/>
        <v>12.599999999999994</v>
      </c>
    </row>
    <row r="44" spans="1:8" ht="15.75">
      <c r="A44" s="626"/>
      <c r="B44" s="626"/>
      <c r="C44" s="425" t="s">
        <v>259</v>
      </c>
      <c r="D44" s="218">
        <v>970.7</v>
      </c>
      <c r="E44" s="219">
        <v>843</v>
      </c>
      <c r="F44" s="249">
        <v>858.1</v>
      </c>
      <c r="G44" s="244">
        <f t="shared" si="1"/>
        <v>101.79122182680902</v>
      </c>
      <c r="H44" s="254" t="s">
        <v>32</v>
      </c>
    </row>
    <row r="45" spans="1:8" ht="94.5">
      <c r="A45" s="628">
        <v>25</v>
      </c>
      <c r="B45" s="628" t="s">
        <v>208</v>
      </c>
      <c r="C45" s="420" t="s">
        <v>236</v>
      </c>
      <c r="D45" s="225">
        <v>95.1</v>
      </c>
      <c r="E45" s="221">
        <v>100</v>
      </c>
      <c r="F45" s="250">
        <v>91.3</v>
      </c>
      <c r="G45" s="244">
        <f t="shared" si="1"/>
        <v>91.3</v>
      </c>
      <c r="H45" s="244">
        <f t="shared" si="0"/>
        <v>-8.7000000000000028</v>
      </c>
    </row>
    <row r="46" spans="1:8" ht="15.75">
      <c r="A46" s="628"/>
      <c r="B46" s="628"/>
      <c r="C46" s="420" t="s">
        <v>260</v>
      </c>
      <c r="D46" s="226">
        <v>3833</v>
      </c>
      <c r="E46" s="222">
        <v>3833</v>
      </c>
      <c r="F46" s="250">
        <v>3501</v>
      </c>
      <c r="G46" s="244">
        <f t="shared" si="1"/>
        <v>91.338377250195663</v>
      </c>
      <c r="H46" s="254" t="s">
        <v>32</v>
      </c>
    </row>
    <row r="47" spans="1:8" ht="94.5">
      <c r="A47" s="629">
        <v>26</v>
      </c>
      <c r="B47" s="629" t="s">
        <v>209</v>
      </c>
      <c r="C47" s="227" t="s">
        <v>236</v>
      </c>
      <c r="D47" s="228">
        <v>77.099999999999994</v>
      </c>
      <c r="E47" s="229">
        <v>100.5</v>
      </c>
      <c r="F47" s="251">
        <v>59.2</v>
      </c>
      <c r="G47" s="244">
        <f t="shared" si="1"/>
        <v>58.905472636815922</v>
      </c>
      <c r="H47" s="244">
        <f t="shared" si="0"/>
        <v>-41.3</v>
      </c>
    </row>
    <row r="48" spans="1:8" ht="15.75">
      <c r="A48" s="630"/>
      <c r="B48" s="630"/>
      <c r="C48" s="234" t="s">
        <v>260</v>
      </c>
      <c r="D48" s="230">
        <v>2439</v>
      </c>
      <c r="E48" s="231">
        <v>2451</v>
      </c>
      <c r="F48" s="252">
        <v>1445</v>
      </c>
      <c r="G48" s="244">
        <f t="shared" si="1"/>
        <v>58.955528355773154</v>
      </c>
      <c r="H48" s="254" t="s">
        <v>32</v>
      </c>
    </row>
    <row r="49" spans="1:8" ht="94.5">
      <c r="A49" s="627">
        <v>27</v>
      </c>
      <c r="B49" s="627" t="s">
        <v>261</v>
      </c>
      <c r="C49" s="426" t="s">
        <v>236</v>
      </c>
      <c r="D49" s="233">
        <v>111.8</v>
      </c>
      <c r="E49" s="232">
        <v>101</v>
      </c>
      <c r="F49" s="253">
        <v>65.599999999999994</v>
      </c>
      <c r="G49" s="244">
        <f t="shared" si="1"/>
        <v>64.950495049504937</v>
      </c>
      <c r="H49" s="244">
        <f t="shared" si="0"/>
        <v>-35.400000000000006</v>
      </c>
    </row>
    <row r="50" spans="1:8" ht="15.75">
      <c r="A50" s="627"/>
      <c r="B50" s="627"/>
      <c r="C50" s="203" t="s">
        <v>260</v>
      </c>
      <c r="D50" s="206">
        <v>4732</v>
      </c>
      <c r="E50" s="199">
        <v>5170</v>
      </c>
      <c r="F50" s="240">
        <v>3103</v>
      </c>
      <c r="G50" s="244">
        <f t="shared" si="1"/>
        <v>60.01934235976789</v>
      </c>
      <c r="H50" s="254" t="s">
        <v>32</v>
      </c>
    </row>
    <row r="51" spans="1:8" ht="94.5">
      <c r="A51" s="645">
        <v>28</v>
      </c>
      <c r="B51" s="645" t="s">
        <v>210</v>
      </c>
      <c r="C51" s="235" t="s">
        <v>236</v>
      </c>
      <c r="D51" s="200">
        <v>105.3</v>
      </c>
      <c r="E51" s="201">
        <v>100.1</v>
      </c>
      <c r="F51" s="241">
        <v>83.1</v>
      </c>
      <c r="G51" s="244">
        <f t="shared" si="1"/>
        <v>83.016983016983019</v>
      </c>
      <c r="H51" s="244">
        <f t="shared" si="0"/>
        <v>-17</v>
      </c>
    </row>
    <row r="52" spans="1:8" ht="15.75">
      <c r="A52" s="646"/>
      <c r="B52" s="646"/>
      <c r="C52" s="202" t="s">
        <v>260</v>
      </c>
      <c r="D52" s="198">
        <v>2451</v>
      </c>
      <c r="E52" s="199">
        <v>2453</v>
      </c>
      <c r="F52" s="240">
        <v>2037</v>
      </c>
      <c r="G52" s="244">
        <f t="shared" si="1"/>
        <v>83.041174072564203</v>
      </c>
      <c r="H52" s="254" t="s">
        <v>32</v>
      </c>
    </row>
  </sheetData>
  <protectedRanges>
    <protectedRange sqref="H4" name="Диапазон1_1_1"/>
  </protectedRanges>
  <mergeCells count="41">
    <mergeCell ref="A51:A52"/>
    <mergeCell ref="B51:B52"/>
    <mergeCell ref="B3:E3"/>
    <mergeCell ref="A45:A46"/>
    <mergeCell ref="B45:B46"/>
    <mergeCell ref="A47:A48"/>
    <mergeCell ref="B47:B48"/>
    <mergeCell ref="A49:A50"/>
    <mergeCell ref="B49:B50"/>
    <mergeCell ref="A38:H38"/>
    <mergeCell ref="A39:A40"/>
    <mergeCell ref="B39:B40"/>
    <mergeCell ref="A41:A42"/>
    <mergeCell ref="B41:B42"/>
    <mergeCell ref="A43:A44"/>
    <mergeCell ref="B43:B44"/>
    <mergeCell ref="A24:A25"/>
    <mergeCell ref="B24:B25"/>
    <mergeCell ref="A26:A27"/>
    <mergeCell ref="B26:B27"/>
    <mergeCell ref="A28:A29"/>
    <mergeCell ref="B28:B29"/>
    <mergeCell ref="A17:A18"/>
    <mergeCell ref="B17:B18"/>
    <mergeCell ref="A19:A20"/>
    <mergeCell ref="B19:B20"/>
    <mergeCell ref="A21:A22"/>
    <mergeCell ref="B21:B22"/>
    <mergeCell ref="A7:H7"/>
    <mergeCell ref="A9:A10"/>
    <mergeCell ref="B9:B10"/>
    <mergeCell ref="A13:A14"/>
    <mergeCell ref="B13:B14"/>
    <mergeCell ref="A15:A16"/>
    <mergeCell ref="B15:B16"/>
    <mergeCell ref="A4:H4"/>
    <mergeCell ref="A5:A6"/>
    <mergeCell ref="B5:B6"/>
    <mergeCell ref="C5:C6"/>
    <mergeCell ref="D5:D6"/>
    <mergeCell ref="E5:H5"/>
  </mergeCells>
  <conditionalFormatting sqref="G8:H37 G39:H52">
    <cfRule type="cellIs" dxfId="2" priority="58" operator="equal">
      <formula>100</formula>
    </cfRule>
    <cfRule type="cellIs" dxfId="1" priority="59" operator="lessThan">
      <formula>100</formula>
    </cfRule>
    <cfRule type="cellIs" dxfId="0" priority="60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6</vt:i4>
      </vt:variant>
    </vt:vector>
  </HeadingPairs>
  <TitlesOfParts>
    <vt:vector size="28" baseType="lpstr">
      <vt:lpstr>Подуш</vt:lpstr>
      <vt:lpstr>к среднему по РА</vt:lpstr>
      <vt:lpstr>коэффициенты</vt:lpstr>
      <vt:lpstr>Ранги</vt:lpstr>
      <vt:lpstr>РАСЧЕТ</vt:lpstr>
      <vt:lpstr>РАСЧЕТ без СХ(ст)</vt:lpstr>
      <vt:lpstr>Свод рангов</vt:lpstr>
      <vt:lpstr>РАСЧЕТ без СХ</vt:lpstr>
      <vt:lpstr>Лист6</vt:lpstr>
      <vt:lpstr>Лист7</vt:lpstr>
      <vt:lpstr>Лист5</vt:lpstr>
      <vt:lpstr>Лист13</vt:lpstr>
      <vt:lpstr>Лист8</vt:lpstr>
      <vt:lpstr>Лист1</vt:lpstr>
      <vt:lpstr>Лист3</vt:lpstr>
      <vt:lpstr>Лист2</vt:lpstr>
      <vt:lpstr>Лист4</vt:lpstr>
      <vt:lpstr>Лист9</vt:lpstr>
      <vt:lpstr>Лист11</vt:lpstr>
      <vt:lpstr>Лист12</vt:lpstr>
      <vt:lpstr>Лист10</vt:lpstr>
      <vt:lpstr>Чемал</vt:lpstr>
      <vt:lpstr>'к среднему по РА'!Заголовки_для_печати</vt:lpstr>
      <vt:lpstr>Ранги!Заголовки_для_печати</vt:lpstr>
      <vt:lpstr>Ранги!Область_печати</vt:lpstr>
      <vt:lpstr>РАСЧЕТ!Область_печати</vt:lpstr>
      <vt:lpstr>'РАСЧЕТ без СХ'!Область_печати</vt:lpstr>
      <vt:lpstr>'РАСЧЕТ без СХ(ст)'!Область_печати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Baeva</dc:creator>
  <cp:keywords/>
  <dc:description/>
  <cp:lastModifiedBy>User</cp:lastModifiedBy>
  <cp:revision/>
  <dcterms:created xsi:type="dcterms:W3CDTF">2017-07-25T10:17:23Z</dcterms:created>
  <dcterms:modified xsi:type="dcterms:W3CDTF">2021-08-12T08:22:37Z</dcterms:modified>
  <cp:category/>
  <cp:contentStatus/>
</cp:coreProperties>
</file>